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školka\Desktop\Obecní rozpočet\"/>
    </mc:Choice>
  </mc:AlternateContent>
  <xr:revisionPtr revIDLastSave="0" documentId="13_ncr:1_{DDEEB13C-5641-40DF-A3BF-6551B2A7C3F4}" xr6:coauthVersionLast="47" xr6:coauthVersionMax="47" xr10:uidLastSave="{00000000-0000-0000-0000-000000000000}"/>
  <bookViews>
    <workbookView xWindow="-120" yWindow="-120" windowWidth="29040" windowHeight="15720" activeTab="2" xr2:uid="{00000000-000D-0000-FFFF-FFFF00000000}"/>
  </bookViews>
  <sheets>
    <sheet name="Náklady - Výnosy 2023-2024" sheetId="8" r:id="rId1"/>
    <sheet name=" Rozpočet na rok  2024" sheetId="4" r:id="rId2"/>
    <sheet name="výhled 2025-2026" sheetId="7" r:id="rId3"/>
  </sheets>
  <calcPr calcId="191029"/>
</workbook>
</file>

<file path=xl/calcChain.xml><?xml version="1.0" encoding="utf-8"?>
<calcChain xmlns="http://schemas.openxmlformats.org/spreadsheetml/2006/main">
  <c r="C9" i="4" l="1"/>
  <c r="D9" i="4"/>
  <c r="E9" i="4" s="1"/>
  <c r="D39" i="8" l="1"/>
  <c r="E60" i="8"/>
  <c r="D62" i="8"/>
  <c r="C62" i="8"/>
  <c r="D45" i="8"/>
  <c r="E40" i="8"/>
  <c r="C45" i="8"/>
  <c r="D59" i="8"/>
  <c r="C59" i="8"/>
  <c r="D55" i="8"/>
  <c r="C55" i="8"/>
  <c r="C39" i="8"/>
  <c r="D32" i="8"/>
  <c r="C32" i="8"/>
  <c r="D23" i="8"/>
  <c r="C23" i="8"/>
  <c r="D17" i="8"/>
  <c r="C17" i="8"/>
  <c r="D33" i="4"/>
  <c r="C33" i="4"/>
  <c r="D14" i="4"/>
  <c r="C14" i="4"/>
  <c r="D63" i="8" l="1"/>
  <c r="C63" i="8"/>
  <c r="D48" i="8"/>
  <c r="C48" i="8"/>
  <c r="E7" i="8" l="1"/>
  <c r="D88" i="8"/>
  <c r="C88" i="8"/>
  <c r="E84" i="8"/>
  <c r="E56" i="8"/>
  <c r="E57" i="8"/>
  <c r="E52" i="8"/>
  <c r="E47" i="8"/>
  <c r="E37" i="8"/>
  <c r="E36" i="8"/>
  <c r="E35" i="8"/>
  <c r="E34" i="8"/>
  <c r="E33" i="8"/>
  <c r="E24" i="8"/>
  <c r="E18" i="8"/>
  <c r="E11" i="8"/>
  <c r="C36" i="7"/>
  <c r="D36" i="7"/>
  <c r="C24" i="7"/>
  <c r="E63" i="8" l="1"/>
  <c r="D65" i="8"/>
  <c r="D89" i="8" s="1"/>
  <c r="E48" i="8"/>
  <c r="C65" i="8"/>
  <c r="C89" i="8" s="1"/>
  <c r="C38" i="7"/>
  <c r="D24" i="7"/>
  <c r="D38" i="7" s="1"/>
  <c r="E65" i="8" l="1"/>
  <c r="D36" i="4" l="1"/>
  <c r="E22" i="4" l="1"/>
  <c r="D32" i="4"/>
  <c r="E10" i="4"/>
  <c r="E18" i="4"/>
  <c r="D13" i="4"/>
  <c r="D34" i="4" l="1"/>
  <c r="C32" i="4"/>
  <c r="C13" i="4"/>
  <c r="C34" i="4" l="1"/>
</calcChain>
</file>

<file path=xl/sharedStrings.xml><?xml version="1.0" encoding="utf-8"?>
<sst xmlns="http://schemas.openxmlformats.org/spreadsheetml/2006/main" count="169" uniqueCount="122">
  <si>
    <t>Organizace: Mateřská škola Jakartovice</t>
  </si>
  <si>
    <t xml:space="preserve">POLOŽKA  : Mateřská škola </t>
  </si>
  <si>
    <t>Schválený rozpočet</t>
  </si>
  <si>
    <t>Rozpočet na rok</t>
  </si>
  <si>
    <t>5021 - Mzdy</t>
  </si>
  <si>
    <t>5031 - Sociální pojištění</t>
  </si>
  <si>
    <t>5032 - Zdravotní pojištění</t>
  </si>
  <si>
    <t>5038 - Kooperativa</t>
  </si>
  <si>
    <t>5132 - Ochranné pomůcky</t>
  </si>
  <si>
    <t>5133 - Léky a zdravotnický materiál</t>
  </si>
  <si>
    <t>5135 - Učebnice a bezplatně poskytované šk.pot.</t>
  </si>
  <si>
    <t>5136 - Knihy, učební pomůcky a tisk</t>
  </si>
  <si>
    <t>5137 - Drobný hmotný dlouhodobý majetek</t>
  </si>
  <si>
    <t>5139 - Nákup materiálu</t>
  </si>
  <si>
    <t>5151 - Studená voda</t>
  </si>
  <si>
    <t>5152 - Teplo</t>
  </si>
  <si>
    <t xml:space="preserve">5153 - Plyn </t>
  </si>
  <si>
    <t>5154 - Elektrická energie</t>
  </si>
  <si>
    <t>5156 - Pohonné homty a maziva</t>
  </si>
  <si>
    <t>5161 - Služby pošt</t>
  </si>
  <si>
    <t>5162 - Služby telekomunikací a radiokomu.</t>
  </si>
  <si>
    <t>5163 - Služby peněžních ústavů</t>
  </si>
  <si>
    <t>5164 - Bazén</t>
  </si>
  <si>
    <t>5166 - Konzultační a právní služby</t>
  </si>
  <si>
    <t>5167 - Školení ,vzdělávání DVPP</t>
  </si>
  <si>
    <t>5168 - Služby zpracování dat</t>
  </si>
  <si>
    <t>5169 - Ostatní služby/věcná režie/…</t>
  </si>
  <si>
    <t>5171 - Opravy a udržování</t>
  </si>
  <si>
    <t>5172 - Programové vybavení</t>
  </si>
  <si>
    <t>5173 - Cestovné</t>
  </si>
  <si>
    <t>5175 - Pohoštění</t>
  </si>
  <si>
    <t xml:space="preserve">5179 - Ostatní nákupy j. n. </t>
  </si>
  <si>
    <t>5180 - Obědy</t>
  </si>
  <si>
    <t>5342 - FKSP</t>
  </si>
  <si>
    <t>5909 - Ostatní neivestiční náklady</t>
  </si>
  <si>
    <t>5999 - Pojištění majetku</t>
  </si>
  <si>
    <t>7551 - Odpisy</t>
  </si>
  <si>
    <t>CELKEM Rozpočet Mateřská škola</t>
  </si>
  <si>
    <t xml:space="preserve">POLOŽKA  : Školní jídelna </t>
  </si>
  <si>
    <t xml:space="preserve">5131 - Potraviny </t>
  </si>
  <si>
    <t xml:space="preserve">5169 - služby </t>
  </si>
  <si>
    <t xml:space="preserve">CELKEM Rozpočet - Školní jídelna </t>
  </si>
  <si>
    <t>POLOŽKA  :</t>
  </si>
  <si>
    <t>CELKEM Výnosy</t>
  </si>
  <si>
    <t>Ředitelka Bc. Alena Řehulková</t>
  </si>
  <si>
    <t>IČ: 75029383</t>
  </si>
  <si>
    <t>VÝNOSY</t>
  </si>
  <si>
    <t>SÚ</t>
  </si>
  <si>
    <t>TEXT</t>
  </si>
  <si>
    <t>Kč</t>
  </si>
  <si>
    <t>Transfer - Moravskoslezský kraj</t>
  </si>
  <si>
    <t>Transfer - Obec Jakartovice</t>
  </si>
  <si>
    <t>Transfer - Obec - průtoková dotace</t>
  </si>
  <si>
    <t xml:space="preserve">Výnosy z prodeje služeb - stravné </t>
  </si>
  <si>
    <t>SOUČET</t>
  </si>
  <si>
    <t>NÁKLADY</t>
  </si>
  <si>
    <t>Platy - KÚ - ÚZ 33353</t>
  </si>
  <si>
    <t>KÚ ÚZ 33353</t>
  </si>
  <si>
    <t>Zákoné pojištění - KÚ ÚZ 33353</t>
  </si>
  <si>
    <t>FKSP - KÚ - ÚZ 3353</t>
  </si>
  <si>
    <t>Spotřeba materiálu,nemoc.,Kooperativa - KÚ - ÚZ 33353</t>
  </si>
  <si>
    <t xml:space="preserve">Obecní rozpočet </t>
  </si>
  <si>
    <t>Spotřeba materiálu</t>
  </si>
  <si>
    <t>Sptřeba vody, energie</t>
  </si>
  <si>
    <t>Opravy a udržování</t>
  </si>
  <si>
    <t>Cestovné</t>
  </si>
  <si>
    <t>Pohoštění</t>
  </si>
  <si>
    <t>Ostatní služby</t>
  </si>
  <si>
    <t>Ochranné pomůcky</t>
  </si>
  <si>
    <t>Náklady z drobného dlouhodobého majetku</t>
  </si>
  <si>
    <t xml:space="preserve">Rozdíl : </t>
  </si>
  <si>
    <t>Vyhotovil: Martina Radková dne ………………..</t>
  </si>
  <si>
    <t xml:space="preserve">Spotřeba materiálu - potraviny ŠJ </t>
  </si>
  <si>
    <t>Dotace z obce na provoz</t>
  </si>
  <si>
    <t>Stravné</t>
  </si>
  <si>
    <t xml:space="preserve">ostatní výnosy </t>
  </si>
  <si>
    <t xml:space="preserve">použití Rezervního fondu </t>
  </si>
  <si>
    <t>Spotřeba materiálu,včetně POE 1</t>
  </si>
  <si>
    <t>v Kč</t>
  </si>
  <si>
    <t>Účet</t>
  </si>
  <si>
    <t>Text</t>
  </si>
  <si>
    <t>Spotřeba energie</t>
  </si>
  <si>
    <t xml:space="preserve">Opravy a udržování </t>
  </si>
  <si>
    <t>Náklady na reprezentaci</t>
  </si>
  <si>
    <t>Mzdové náklady</t>
  </si>
  <si>
    <t>Sociální, zdravotní pojištění</t>
  </si>
  <si>
    <t>Jiné sociální pojištění</t>
  </si>
  <si>
    <t>Zákonné sociální pojištění</t>
  </si>
  <si>
    <t>Ostatní náklady z činnosti</t>
  </si>
  <si>
    <t>Odpisy dlouhodobého majetku</t>
  </si>
  <si>
    <t>Náklady z DDHM, DDNM</t>
  </si>
  <si>
    <t>5xx</t>
  </si>
  <si>
    <r>
      <t xml:space="preserve">Náklady </t>
    </r>
    <r>
      <rPr>
        <sz val="10"/>
        <color indexed="8"/>
        <rFont val="Calibri"/>
        <family val="2"/>
        <charset val="238"/>
      </rPr>
      <t xml:space="preserve">na mzdy,odvody,ONIV </t>
    </r>
    <r>
      <rPr>
        <sz val="10"/>
        <rFont val="Arial"/>
        <family val="2"/>
        <charset val="238"/>
      </rPr>
      <t>- kraj</t>
    </r>
  </si>
  <si>
    <t>Náklady celkem</t>
  </si>
  <si>
    <t>2111 - Výnosy z prodeje služeb-stravné</t>
  </si>
  <si>
    <t>2324 - Výnosy z pronájmu</t>
  </si>
  <si>
    <t>Jiné výnosy z vlastních výkonů - úplata</t>
  </si>
  <si>
    <t>Použití fondů</t>
  </si>
  <si>
    <t>Ostatní výnosy z činnosti</t>
  </si>
  <si>
    <t>Úroky</t>
  </si>
  <si>
    <t>Výnosy vybraných místních-transfér</t>
  </si>
  <si>
    <t>Výnosy vybraných místních-transfér kraj</t>
  </si>
  <si>
    <t>Výnosy celkem</t>
  </si>
  <si>
    <t>…………………………………………</t>
  </si>
  <si>
    <t>Vyvěšeno na webových stránkách školy dne:</t>
  </si>
  <si>
    <t>Sňato z webových stránek školy dne:</t>
  </si>
  <si>
    <t>Spotřeba materiálu - potraviny ŠJ</t>
  </si>
  <si>
    <t>Vyhotovil: Martina Radková</t>
  </si>
  <si>
    <t>CELKEM  Náklady :</t>
  </si>
  <si>
    <t>Celkem :</t>
  </si>
  <si>
    <t>5132 - ochranné oděvy</t>
  </si>
  <si>
    <t xml:space="preserve">5169 - lékařská prohlídka </t>
  </si>
  <si>
    <t>Návrh rozpočtu na rok</t>
  </si>
  <si>
    <t>5136,5137 - Drobný hmotný dlouhodobý majetek</t>
  </si>
  <si>
    <t xml:space="preserve"> </t>
  </si>
  <si>
    <t>požadavek na Obec na rok 2024</t>
  </si>
  <si>
    <t>2024</t>
  </si>
  <si>
    <t>PODROBNÝ ROZPOČET  NA ROK 2024-PROVOZ -  NÁKLADY</t>
  </si>
  <si>
    <t>ROZPOČET NA ROK 2024</t>
  </si>
  <si>
    <t>Dne : 22.12.2023</t>
  </si>
  <si>
    <t>Střednědobý výhled na rok 2025 - 2026</t>
  </si>
  <si>
    <t>PODROBNÝ ROZPOČET  NA ROK 2024 - PROVOZ- VÝNOSY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</si>
</sst>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23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b/>
      <sz val="12"/>
      <name val="Arial CE"/>
      <family val="2"/>
      <charset val="238"/>
    </font>
    <font>
      <b/>
      <sz val="14"/>
      <name val="Arial CE"/>
      <family val="2"/>
      <charset val="238"/>
    </font>
    <font>
      <sz val="10"/>
      <name val="Arial CE"/>
      <charset val="238"/>
    </font>
    <font>
      <b/>
      <sz val="10"/>
      <name val="Arial"/>
      <family val="2"/>
      <charset val="238"/>
    </font>
    <font>
      <b/>
      <sz val="10"/>
      <name val="Arial CE"/>
      <charset val="238"/>
    </font>
    <font>
      <sz val="10"/>
      <name val="Arial"/>
      <family val="2"/>
      <charset val="238"/>
    </font>
    <font>
      <b/>
      <sz val="8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4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i/>
      <u/>
      <sz val="18"/>
      <name val="Arial CE"/>
      <charset val="238"/>
    </font>
    <font>
      <b/>
      <i/>
      <sz val="10"/>
      <name val="Arial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1" fillId="0" borderId="0"/>
  </cellStyleXfs>
  <cellXfs count="176">
    <xf numFmtId="0" fontId="0" fillId="0" borderId="0" xfId="0"/>
    <xf numFmtId="0" fontId="2" fillId="0" borderId="0" xfId="0" applyFont="1"/>
    <xf numFmtId="3" fontId="0" fillId="0" borderId="1" xfId="0" applyNumberFormat="1" applyBorder="1"/>
    <xf numFmtId="0" fontId="4" fillId="0" borderId="2" xfId="0" applyFont="1" applyBorder="1"/>
    <xf numFmtId="0" fontId="3" fillId="0" borderId="9" xfId="0" applyFont="1" applyBorder="1"/>
    <xf numFmtId="0" fontId="5" fillId="0" borderId="0" xfId="0" applyFont="1"/>
    <xf numFmtId="0" fontId="7" fillId="0" borderId="9" xfId="0" applyFont="1" applyBorder="1"/>
    <xf numFmtId="0" fontId="7" fillId="0" borderId="6" xfId="0" applyFont="1" applyBorder="1"/>
    <xf numFmtId="0" fontId="7" fillId="0" borderId="6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7" fillId="0" borderId="12" xfId="0" applyFont="1" applyBorder="1"/>
    <xf numFmtId="0" fontId="7" fillId="0" borderId="8" xfId="0" applyFont="1" applyBorder="1"/>
    <xf numFmtId="0" fontId="7" fillId="0" borderId="13" xfId="0" applyFont="1" applyBorder="1"/>
    <xf numFmtId="3" fontId="0" fillId="0" borderId="12" xfId="0" applyNumberFormat="1" applyBorder="1"/>
    <xf numFmtId="3" fontId="0" fillId="0" borderId="13" xfId="0" applyNumberFormat="1" applyBorder="1"/>
    <xf numFmtId="0" fontId="0" fillId="0" borderId="10" xfId="0" applyBorder="1"/>
    <xf numFmtId="3" fontId="0" fillId="0" borderId="6" xfId="0" applyNumberFormat="1" applyBorder="1"/>
    <xf numFmtId="0" fontId="0" fillId="0" borderId="8" xfId="0" applyBorder="1" applyAlignment="1">
      <alignment horizontal="center"/>
    </xf>
    <xf numFmtId="0" fontId="0" fillId="0" borderId="13" xfId="0" applyBorder="1"/>
    <xf numFmtId="3" fontId="0" fillId="0" borderId="11" xfId="0" applyNumberFormat="1" applyBorder="1"/>
    <xf numFmtId="0" fontId="4" fillId="0" borderId="14" xfId="0" applyFont="1" applyBorder="1"/>
    <xf numFmtId="3" fontId="0" fillId="0" borderId="0" xfId="0" applyNumberFormat="1"/>
    <xf numFmtId="3" fontId="5" fillId="0" borderId="0" xfId="0" applyNumberFormat="1" applyFont="1"/>
    <xf numFmtId="0" fontId="0" fillId="0" borderId="0" xfId="0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wrapText="1"/>
    </xf>
    <xf numFmtId="0" fontId="5" fillId="0" borderId="0" xfId="0" applyFont="1" applyAlignment="1">
      <alignment horizontal="right"/>
    </xf>
    <xf numFmtId="49" fontId="5" fillId="0" borderId="0" xfId="0" applyNumberFormat="1" applyFont="1" applyAlignment="1">
      <alignment horizontal="center"/>
    </xf>
    <xf numFmtId="0" fontId="4" fillId="0" borderId="15" xfId="0" applyFont="1" applyBorder="1"/>
    <xf numFmtId="0" fontId="4" fillId="0" borderId="4" xfId="0" applyFont="1" applyBorder="1"/>
    <xf numFmtId="3" fontId="0" fillId="0" borderId="20" xfId="0" applyNumberFormat="1" applyBorder="1"/>
    <xf numFmtId="3" fontId="0" fillId="0" borderId="21" xfId="0" applyNumberFormat="1" applyBorder="1"/>
    <xf numFmtId="0" fontId="4" fillId="0" borderId="23" xfId="0" applyFont="1" applyBorder="1"/>
    <xf numFmtId="0" fontId="4" fillId="0" borderId="25" xfId="0" applyFont="1" applyBorder="1"/>
    <xf numFmtId="0" fontId="4" fillId="0" borderId="7" xfId="0" applyFont="1" applyBorder="1"/>
    <xf numFmtId="0" fontId="0" fillId="0" borderId="6" xfId="0" applyBorder="1" applyAlignment="1">
      <alignment horizontal="center"/>
    </xf>
    <xf numFmtId="0" fontId="4" fillId="0" borderId="27" xfId="0" applyFont="1" applyBorder="1"/>
    <xf numFmtId="0" fontId="4" fillId="0" borderId="16" xfId="0" applyFont="1" applyBorder="1"/>
    <xf numFmtId="0" fontId="3" fillId="0" borderId="19" xfId="0" applyFont="1" applyBorder="1"/>
    <xf numFmtId="0" fontId="8" fillId="0" borderId="19" xfId="0" applyFont="1" applyBorder="1" applyAlignment="1" applyProtection="1">
      <alignment horizontal="center" vertical="center" wrapText="1"/>
      <protection locked="0"/>
    </xf>
    <xf numFmtId="0" fontId="9" fillId="0" borderId="12" xfId="0" applyFont="1" applyBorder="1" applyAlignment="1" applyProtection="1">
      <alignment horizontal="center" vertical="center" wrapText="1"/>
      <protection locked="0"/>
    </xf>
    <xf numFmtId="0" fontId="4" fillId="0" borderId="28" xfId="0" applyFont="1" applyBorder="1"/>
    <xf numFmtId="0" fontId="5" fillId="0" borderId="9" xfId="0" applyFont="1" applyBorder="1"/>
    <xf numFmtId="0" fontId="5" fillId="0" borderId="29" xfId="0" applyFont="1" applyBorder="1"/>
    <xf numFmtId="0" fontId="5" fillId="0" borderId="6" xfId="0" applyFont="1" applyBorder="1" applyAlignment="1">
      <alignment horizontal="center"/>
    </xf>
    <xf numFmtId="0" fontId="5" fillId="0" borderId="0" xfId="0" applyFont="1" applyAlignment="1">
      <alignment horizontal="center"/>
    </xf>
    <xf numFmtId="3" fontId="0" fillId="0" borderId="30" xfId="0" applyNumberFormat="1" applyBorder="1"/>
    <xf numFmtId="3" fontId="0" fillId="0" borderId="31" xfId="0" applyNumberFormat="1" applyBorder="1"/>
    <xf numFmtId="0" fontId="0" fillId="0" borderId="31" xfId="0" applyBorder="1"/>
    <xf numFmtId="3" fontId="0" fillId="2" borderId="12" xfId="0" applyNumberFormat="1" applyFill="1" applyBorder="1"/>
    <xf numFmtId="3" fontId="0" fillId="2" borderId="13" xfId="0" applyNumberFormat="1" applyFill="1" applyBorder="1"/>
    <xf numFmtId="0" fontId="0" fillId="0" borderId="33" xfId="0" applyBorder="1" applyAlignment="1">
      <alignment horizontal="center"/>
    </xf>
    <xf numFmtId="0" fontId="7" fillId="0" borderId="33" xfId="0" applyFont="1" applyBorder="1"/>
    <xf numFmtId="3" fontId="0" fillId="0" borderId="33" xfId="0" applyNumberFormat="1" applyBorder="1"/>
    <xf numFmtId="3" fontId="0" fillId="2" borderId="33" xfId="0" applyNumberFormat="1" applyFill="1" applyBorder="1"/>
    <xf numFmtId="3" fontId="0" fillId="0" borderId="34" xfId="0" applyNumberFormat="1" applyBorder="1"/>
    <xf numFmtId="3" fontId="6" fillId="0" borderId="0" xfId="0" applyNumberFormat="1" applyFont="1"/>
    <xf numFmtId="0" fontId="4" fillId="0" borderId="11" xfId="0" applyFont="1" applyBorder="1"/>
    <xf numFmtId="4" fontId="0" fillId="0" borderId="0" xfId="0" applyNumberFormat="1" applyAlignment="1">
      <alignment horizontal="right"/>
    </xf>
    <xf numFmtId="4" fontId="5" fillId="0" borderId="0" xfId="0" applyNumberFormat="1" applyFont="1" applyAlignment="1">
      <alignment horizontal="right"/>
    </xf>
    <xf numFmtId="0" fontId="1" fillId="0" borderId="0" xfId="2"/>
    <xf numFmtId="0" fontId="2" fillId="0" borderId="0" xfId="1" applyFont="1"/>
    <xf numFmtId="0" fontId="13" fillId="0" borderId="0" xfId="1" applyFont="1" applyAlignment="1">
      <alignment horizontal="right"/>
    </xf>
    <xf numFmtId="0" fontId="14" fillId="0" borderId="0" xfId="2" applyFont="1" applyAlignment="1">
      <alignment horizontal="right"/>
    </xf>
    <xf numFmtId="0" fontId="15" fillId="0" borderId="3" xfId="2" applyFont="1" applyBorder="1" applyAlignment="1">
      <alignment horizontal="center" vertical="center"/>
    </xf>
    <xf numFmtId="0" fontId="15" fillId="0" borderId="5" xfId="2" applyFont="1" applyBorder="1" applyAlignment="1">
      <alignment horizontal="center" vertical="center"/>
    </xf>
    <xf numFmtId="0" fontId="16" fillId="0" borderId="9" xfId="2" applyFont="1" applyBorder="1" applyAlignment="1">
      <alignment horizontal="center" vertical="center"/>
    </xf>
    <xf numFmtId="0" fontId="16" fillId="0" borderId="6" xfId="2" applyFont="1" applyBorder="1" applyAlignment="1">
      <alignment horizontal="center" vertical="center"/>
    </xf>
    <xf numFmtId="0" fontId="11" fillId="0" borderId="35" xfId="2" applyFont="1" applyBorder="1" applyAlignment="1">
      <alignment horizontal="center" vertical="center"/>
    </xf>
    <xf numFmtId="0" fontId="1" fillId="0" borderId="14" xfId="2" applyBorder="1"/>
    <xf numFmtId="3" fontId="1" fillId="0" borderId="21" xfId="2" applyNumberFormat="1" applyBorder="1"/>
    <xf numFmtId="0" fontId="11" fillId="0" borderId="36" xfId="2" applyFont="1" applyBorder="1" applyAlignment="1">
      <alignment horizontal="center" vertical="center"/>
    </xf>
    <xf numFmtId="3" fontId="1" fillId="0" borderId="1" xfId="2" applyNumberFormat="1" applyBorder="1"/>
    <xf numFmtId="0" fontId="11" fillId="0" borderId="37" xfId="2" applyFont="1" applyBorder="1" applyAlignment="1">
      <alignment horizontal="center" vertical="center"/>
    </xf>
    <xf numFmtId="0" fontId="1" fillId="0" borderId="32" xfId="2" applyBorder="1"/>
    <xf numFmtId="0" fontId="18" fillId="4" borderId="9" xfId="2" applyFont="1" applyFill="1" applyBorder="1"/>
    <xf numFmtId="0" fontId="19" fillId="4" borderId="10" xfId="2" applyFont="1" applyFill="1" applyBorder="1"/>
    <xf numFmtId="3" fontId="18" fillId="4" borderId="9" xfId="2" applyNumberFormat="1" applyFont="1" applyFill="1" applyBorder="1"/>
    <xf numFmtId="3" fontId="18" fillId="4" borderId="6" xfId="2" applyNumberFormat="1" applyFont="1" applyFill="1" applyBorder="1"/>
    <xf numFmtId="0" fontId="18" fillId="0" borderId="0" xfId="2" applyFont="1"/>
    <xf numFmtId="0" fontId="19" fillId="0" borderId="0" xfId="2" applyFont="1"/>
    <xf numFmtId="3" fontId="18" fillId="0" borderId="0" xfId="2" applyNumberFormat="1" applyFont="1"/>
    <xf numFmtId="0" fontId="20" fillId="0" borderId="38" xfId="2" applyFont="1" applyBorder="1" applyAlignment="1">
      <alignment horizontal="center" vertical="center"/>
    </xf>
    <xf numFmtId="3" fontId="1" fillId="0" borderId="24" xfId="2" applyNumberFormat="1" applyBorder="1"/>
    <xf numFmtId="0" fontId="1" fillId="0" borderId="28" xfId="2" applyBorder="1"/>
    <xf numFmtId="3" fontId="21" fillId="0" borderId="39" xfId="1" applyNumberFormat="1" applyFont="1" applyBorder="1" applyAlignment="1">
      <alignment horizontal="right" vertical="center"/>
    </xf>
    <xf numFmtId="3" fontId="22" fillId="0" borderId="21" xfId="2" applyNumberFormat="1" applyFont="1" applyBorder="1"/>
    <xf numFmtId="4" fontId="22" fillId="0" borderId="39" xfId="2" applyNumberFormat="1" applyFont="1" applyBorder="1"/>
    <xf numFmtId="3" fontId="1" fillId="0" borderId="13" xfId="2" applyNumberFormat="1" applyBorder="1"/>
    <xf numFmtId="3" fontId="1" fillId="0" borderId="0" xfId="2" applyNumberFormat="1"/>
    <xf numFmtId="0" fontId="7" fillId="0" borderId="0" xfId="1"/>
    <xf numFmtId="0" fontId="1" fillId="0" borderId="0" xfId="2" applyAlignment="1">
      <alignment horizontal="center"/>
    </xf>
    <xf numFmtId="0" fontId="2" fillId="2" borderId="0" xfId="0" applyFont="1" applyFill="1"/>
    <xf numFmtId="0" fontId="0" fillId="2" borderId="0" xfId="0" applyFill="1"/>
    <xf numFmtId="4" fontId="0" fillId="2" borderId="0" xfId="0" applyNumberFormat="1" applyFill="1" applyAlignment="1">
      <alignment horizontal="right"/>
    </xf>
    <xf numFmtId="3" fontId="0" fillId="0" borderId="24" xfId="0" applyNumberFormat="1" applyBorder="1"/>
    <xf numFmtId="3" fontId="0" fillId="0" borderId="26" xfId="0" applyNumberFormat="1" applyBorder="1"/>
    <xf numFmtId="0" fontId="4" fillId="0" borderId="22" xfId="0" applyFont="1" applyBorder="1"/>
    <xf numFmtId="0" fontId="3" fillId="0" borderId="6" xfId="0" applyFont="1" applyBorder="1"/>
    <xf numFmtId="0" fontId="5" fillId="0" borderId="13" xfId="0" applyFont="1" applyBorder="1"/>
    <xf numFmtId="3" fontId="0" fillId="0" borderId="22" xfId="0" applyNumberFormat="1" applyBorder="1"/>
    <xf numFmtId="3" fontId="0" fillId="0" borderId="15" xfId="0" applyNumberFormat="1" applyBorder="1"/>
    <xf numFmtId="3" fontId="0" fillId="0" borderId="16" xfId="0" applyNumberFormat="1" applyBorder="1"/>
    <xf numFmtId="3" fontId="6" fillId="0" borderId="27" xfId="0" applyNumberFormat="1" applyFont="1" applyBorder="1"/>
    <xf numFmtId="0" fontId="0" fillId="0" borderId="6" xfId="0" applyBorder="1"/>
    <xf numFmtId="0" fontId="5" fillId="0" borderId="6" xfId="0" applyFont="1" applyBorder="1"/>
    <xf numFmtId="0" fontId="10" fillId="0" borderId="0" xfId="0" applyFont="1" applyAlignment="1">
      <alignment horizontal="center"/>
    </xf>
    <xf numFmtId="164" fontId="5" fillId="0" borderId="0" xfId="0" applyNumberFormat="1" applyFont="1"/>
    <xf numFmtId="0" fontId="7" fillId="0" borderId="0" xfId="0" applyFont="1"/>
    <xf numFmtId="0" fontId="4" fillId="0" borderId="39" xfId="0" applyFont="1" applyBorder="1"/>
    <xf numFmtId="0" fontId="4" fillId="0" borderId="40" xfId="0" applyFont="1" applyBorder="1"/>
    <xf numFmtId="0" fontId="4" fillId="0" borderId="18" xfId="0" applyFont="1" applyBorder="1"/>
    <xf numFmtId="0" fontId="0" fillId="0" borderId="2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6" xfId="0" applyBorder="1" applyAlignment="1">
      <alignment horizontal="center"/>
    </xf>
    <xf numFmtId="0" fontId="5" fillId="0" borderId="8" xfId="0" applyFont="1" applyBorder="1" applyAlignment="1">
      <alignment horizontal="center" vertical="center"/>
    </xf>
    <xf numFmtId="0" fontId="6" fillId="0" borderId="7" xfId="0" applyFont="1" applyBorder="1"/>
    <xf numFmtId="0" fontId="6" fillId="0" borderId="27" xfId="0" applyFont="1" applyBorder="1"/>
    <xf numFmtId="3" fontId="0" fillId="0" borderId="8" xfId="0" applyNumberFormat="1" applyBorder="1"/>
    <xf numFmtId="0" fontId="5" fillId="0" borderId="6" xfId="0" applyFont="1" applyBorder="1" applyAlignment="1">
      <alignment horizontal="center" vertical="center"/>
    </xf>
    <xf numFmtId="0" fontId="4" fillId="0" borderId="22" xfId="0" applyFont="1" applyBorder="1" applyAlignment="1">
      <alignment horizontal="left"/>
    </xf>
    <xf numFmtId="0" fontId="5" fillId="2" borderId="3" xfId="0" applyFont="1" applyFill="1" applyBorder="1"/>
    <xf numFmtId="0" fontId="6" fillId="0" borderId="6" xfId="0" applyFont="1" applyBorder="1"/>
    <xf numFmtId="3" fontId="5" fillId="0" borderId="8" xfId="0" applyNumberFormat="1" applyFont="1" applyBorder="1"/>
    <xf numFmtId="3" fontId="5" fillId="0" borderId="6" xfId="0" applyNumberFormat="1" applyFont="1" applyBorder="1"/>
    <xf numFmtId="3" fontId="6" fillId="2" borderId="6" xfId="0" applyNumberFormat="1" applyFont="1" applyFill="1" applyBorder="1"/>
    <xf numFmtId="4" fontId="0" fillId="0" borderId="0" xfId="0" applyNumberFormat="1"/>
    <xf numFmtId="4" fontId="8" fillId="0" borderId="9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3" fontId="0" fillId="0" borderId="41" xfId="0" applyNumberFormat="1" applyBorder="1"/>
    <xf numFmtId="3" fontId="0" fillId="0" borderId="6" xfId="0" applyNumberFormat="1" applyBorder="1" applyAlignment="1">
      <alignment horizontal="right"/>
    </xf>
    <xf numFmtId="3" fontId="5" fillId="0" borderId="6" xfId="0" applyNumberFormat="1" applyFont="1" applyBorder="1" applyAlignment="1">
      <alignment horizontal="right" vertical="center"/>
    </xf>
    <xf numFmtId="3" fontId="6" fillId="2" borderId="6" xfId="0" applyNumberFormat="1" applyFont="1" applyFill="1" applyBorder="1" applyAlignment="1">
      <alignment horizontal="right"/>
    </xf>
    <xf numFmtId="3" fontId="5" fillId="0" borderId="13" xfId="0" applyNumberFormat="1" applyFont="1" applyBorder="1" applyAlignment="1">
      <alignment horizontal="right" vertical="center"/>
    </xf>
    <xf numFmtId="3" fontId="0" fillId="0" borderId="0" xfId="0" applyNumberFormat="1" applyAlignment="1">
      <alignment horizontal="right"/>
    </xf>
    <xf numFmtId="3" fontId="6" fillId="0" borderId="6" xfId="0" applyNumberFormat="1" applyFont="1" applyBorder="1"/>
    <xf numFmtId="0" fontId="9" fillId="5" borderId="12" xfId="0" applyFont="1" applyFill="1" applyBorder="1" applyAlignment="1" applyProtection="1">
      <alignment horizontal="center" vertical="center" wrapText="1"/>
      <protection locked="0"/>
    </xf>
    <xf numFmtId="0" fontId="5" fillId="3" borderId="0" xfId="0" applyFont="1" applyFill="1" applyAlignment="1">
      <alignment horizontal="center"/>
    </xf>
    <xf numFmtId="0" fontId="5" fillId="5" borderId="9" xfId="0" applyFont="1" applyFill="1" applyBorder="1" applyAlignment="1">
      <alignment horizontal="center"/>
    </xf>
    <xf numFmtId="3" fontId="0" fillId="0" borderId="43" xfId="0" applyNumberFormat="1" applyBorder="1"/>
    <xf numFmtId="3" fontId="0" fillId="0" borderId="44" xfId="0" applyNumberFormat="1" applyBorder="1"/>
    <xf numFmtId="3" fontId="0" fillId="0" borderId="45" xfId="0" applyNumberFormat="1" applyBorder="1"/>
    <xf numFmtId="3" fontId="0" fillId="0" borderId="46" xfId="0" applyNumberFormat="1" applyBorder="1"/>
    <xf numFmtId="3" fontId="0" fillId="0" borderId="47" xfId="0" applyNumberFormat="1" applyBorder="1"/>
    <xf numFmtId="3" fontId="5" fillId="0" borderId="31" xfId="0" applyNumberFormat="1" applyFont="1" applyBorder="1"/>
    <xf numFmtId="3" fontId="5" fillId="0" borderId="9" xfId="0" applyNumberFormat="1" applyFont="1" applyBorder="1"/>
    <xf numFmtId="3" fontId="6" fillId="2" borderId="42" xfId="0" applyNumberFormat="1" applyFont="1" applyFill="1" applyBorder="1" applyAlignment="1">
      <alignment horizontal="right"/>
    </xf>
    <xf numFmtId="4" fontId="5" fillId="0" borderId="48" xfId="0" applyNumberFormat="1" applyFont="1" applyBorder="1" applyAlignment="1">
      <alignment horizontal="right"/>
    </xf>
    <xf numFmtId="3" fontId="5" fillId="0" borderId="2" xfId="0" applyNumberFormat="1" applyFont="1" applyBorder="1" applyAlignment="1">
      <alignment horizontal="right" vertical="center"/>
    </xf>
    <xf numFmtId="3" fontId="0" fillId="0" borderId="5" xfId="0" applyNumberFormat="1" applyBorder="1" applyAlignment="1">
      <alignment horizontal="right"/>
    </xf>
    <xf numFmtId="3" fontId="5" fillId="0" borderId="5" xfId="0" applyNumberFormat="1" applyFont="1" applyBorder="1" applyAlignment="1">
      <alignment horizontal="right" vertical="center"/>
    </xf>
    <xf numFmtId="3" fontId="5" fillId="0" borderId="50" xfId="0" applyNumberFormat="1" applyFont="1" applyBorder="1" applyAlignment="1">
      <alignment vertical="center"/>
    </xf>
    <xf numFmtId="3" fontId="0" fillId="0" borderId="50" xfId="0" applyNumberFormat="1" applyBorder="1" applyAlignment="1">
      <alignment horizontal="right" vertical="center"/>
    </xf>
    <xf numFmtId="3" fontId="0" fillId="0" borderId="51" xfId="0" applyNumberFormat="1" applyBorder="1" applyAlignment="1">
      <alignment horizontal="right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" fontId="0" fillId="0" borderId="12" xfId="0" applyNumberFormat="1" applyBorder="1" applyAlignment="1">
      <alignment horizontal="right" vertical="center"/>
    </xf>
    <xf numFmtId="3" fontId="0" fillId="0" borderId="13" xfId="0" applyNumberFormat="1" applyBorder="1" applyAlignment="1">
      <alignment horizontal="right" vertical="center"/>
    </xf>
    <xf numFmtId="3" fontId="0" fillId="0" borderId="12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3" fontId="0" fillId="0" borderId="49" xfId="0" applyNumberFormat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3" fontId="0" fillId="0" borderId="50" xfId="0" applyNumberFormat="1" applyBorder="1" applyAlignment="1">
      <alignment horizontal="center" vertical="center"/>
    </xf>
    <xf numFmtId="3" fontId="0" fillId="0" borderId="49" xfId="0" applyNumberFormat="1" applyBorder="1" applyAlignment="1">
      <alignment horizontal="right" vertical="center"/>
    </xf>
    <xf numFmtId="3" fontId="0" fillId="0" borderId="2" xfId="0" applyNumberFormat="1" applyBorder="1" applyAlignment="1">
      <alignment horizontal="right" vertical="center"/>
    </xf>
    <xf numFmtId="3" fontId="0" fillId="0" borderId="8" xfId="0" applyNumberFormat="1" applyBorder="1" applyAlignment="1">
      <alignment horizontal="right" vertical="center"/>
    </xf>
    <xf numFmtId="3" fontId="0" fillId="0" borderId="50" xfId="0" applyNumberFormat="1" applyBorder="1" applyAlignment="1">
      <alignment horizontal="right" vertical="center"/>
    </xf>
    <xf numFmtId="0" fontId="10" fillId="0" borderId="0" xfId="0" applyFont="1" applyAlignment="1">
      <alignment horizontal="center"/>
    </xf>
    <xf numFmtId="3" fontId="0" fillId="0" borderId="17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2" fillId="3" borderId="0" xfId="1" applyFont="1" applyFill="1" applyAlignment="1">
      <alignment horizontal="center"/>
    </xf>
    <xf numFmtId="0" fontId="5" fillId="0" borderId="0" xfId="1" applyFont="1" applyAlignment="1">
      <alignment horizontal="left"/>
    </xf>
  </cellXfs>
  <cellStyles count="3">
    <cellStyle name="Normální" xfId="0" builtinId="0"/>
    <cellStyle name="normální 2" xfId="1" xr:uid="{00000000-0005-0000-0000-000001000000}"/>
    <cellStyle name="normální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F100"/>
  <sheetViews>
    <sheetView topLeftCell="A76" zoomScale="115" zoomScaleNormal="115" workbookViewId="0">
      <selection activeCell="C105" sqref="C105"/>
    </sheetView>
  </sheetViews>
  <sheetFormatPr defaultRowHeight="12.75" x14ac:dyDescent="0.2"/>
  <cols>
    <col min="1" max="1" width="5.85546875" customWidth="1"/>
    <col min="2" max="2" width="39.28515625" customWidth="1"/>
    <col min="3" max="3" width="14.140625" customWidth="1"/>
    <col min="4" max="4" width="15.28515625" bestFit="1" customWidth="1"/>
    <col min="5" max="5" width="13.42578125" style="59" customWidth="1"/>
  </cols>
  <sheetData>
    <row r="1" spans="1:6" ht="15.75" x14ac:dyDescent="0.25">
      <c r="B1" s="93" t="s">
        <v>117</v>
      </c>
      <c r="C1" s="93"/>
      <c r="D1" s="94"/>
      <c r="E1" s="95"/>
    </row>
    <row r="2" spans="1:6" ht="15.75" x14ac:dyDescent="0.25">
      <c r="B2" s="1"/>
      <c r="C2" s="1"/>
    </row>
    <row r="3" spans="1:6" ht="15.75" x14ac:dyDescent="0.25">
      <c r="B3" s="1" t="s">
        <v>0</v>
      </c>
      <c r="C3" s="1"/>
    </row>
    <row r="4" spans="1:6" ht="13.5" thickBot="1" x14ac:dyDescent="0.25">
      <c r="B4" t="s">
        <v>45</v>
      </c>
      <c r="E4"/>
    </row>
    <row r="5" spans="1:6" ht="24" customHeight="1" thickBot="1" x14ac:dyDescent="0.3">
      <c r="B5" s="39" t="s">
        <v>1</v>
      </c>
      <c r="C5" s="40" t="s">
        <v>2</v>
      </c>
      <c r="D5" s="137" t="s">
        <v>112</v>
      </c>
      <c r="F5" s="138"/>
    </row>
    <row r="6" spans="1:6" s="5" customFormat="1" ht="13.5" thickBot="1" x14ac:dyDescent="0.25">
      <c r="A6" s="43"/>
      <c r="B6" s="44"/>
      <c r="C6" s="45">
        <v>2023</v>
      </c>
      <c r="D6" s="139">
        <v>2024</v>
      </c>
      <c r="E6" s="148"/>
    </row>
    <row r="7" spans="1:6" x14ac:dyDescent="0.2">
      <c r="A7" s="24">
        <v>521</v>
      </c>
      <c r="B7" s="42" t="s">
        <v>4</v>
      </c>
      <c r="C7" s="32"/>
      <c r="D7" s="140"/>
      <c r="E7" s="161">
        <f>SUM(D7:D10)</f>
        <v>0</v>
      </c>
    </row>
    <row r="8" spans="1:6" x14ac:dyDescent="0.2">
      <c r="A8" s="24">
        <v>524</v>
      </c>
      <c r="B8" s="21" t="s">
        <v>5</v>
      </c>
      <c r="C8" s="2"/>
      <c r="D8" s="141"/>
      <c r="E8" s="162"/>
    </row>
    <row r="9" spans="1:6" x14ac:dyDescent="0.2">
      <c r="A9" s="24">
        <v>524</v>
      </c>
      <c r="B9" s="21" t="s">
        <v>6</v>
      </c>
      <c r="C9" s="2"/>
      <c r="D9" s="141"/>
      <c r="E9" s="162"/>
    </row>
    <row r="10" spans="1:6" ht="13.5" thickBot="1" x14ac:dyDescent="0.25">
      <c r="A10" s="24">
        <v>527</v>
      </c>
      <c r="B10" s="30" t="s">
        <v>7</v>
      </c>
      <c r="C10" s="31"/>
      <c r="D10" s="142"/>
      <c r="E10" s="163"/>
    </row>
    <row r="11" spans="1:6" x14ac:dyDescent="0.2">
      <c r="A11" s="155">
        <v>501</v>
      </c>
      <c r="B11" s="33" t="s">
        <v>8</v>
      </c>
      <c r="C11" s="96"/>
      <c r="D11" s="143"/>
      <c r="E11" s="164">
        <f>SUM(D11:D16)</f>
        <v>139000</v>
      </c>
    </row>
    <row r="12" spans="1:6" x14ac:dyDescent="0.2">
      <c r="A12" s="160"/>
      <c r="B12" s="29" t="s">
        <v>9</v>
      </c>
      <c r="C12" s="2">
        <v>1000</v>
      </c>
      <c r="D12" s="141">
        <v>1000</v>
      </c>
      <c r="E12" s="165"/>
    </row>
    <row r="13" spans="1:6" x14ac:dyDescent="0.2">
      <c r="A13" s="160"/>
      <c r="B13" s="29" t="s">
        <v>10</v>
      </c>
      <c r="C13" s="2"/>
      <c r="D13" s="141"/>
      <c r="E13" s="165"/>
    </row>
    <row r="14" spans="1:6" x14ac:dyDescent="0.2">
      <c r="A14" s="160"/>
      <c r="B14" s="29" t="s">
        <v>11</v>
      </c>
      <c r="C14" s="2">
        <v>40500</v>
      </c>
      <c r="D14" s="141">
        <v>40000</v>
      </c>
      <c r="E14" s="165"/>
    </row>
    <row r="15" spans="1:6" x14ac:dyDescent="0.2">
      <c r="A15" s="160"/>
      <c r="B15" s="29" t="s">
        <v>12</v>
      </c>
      <c r="C15" s="2">
        <v>4000</v>
      </c>
      <c r="D15" s="141">
        <v>8000</v>
      </c>
      <c r="E15" s="165"/>
    </row>
    <row r="16" spans="1:6" ht="13.5" thickBot="1" x14ac:dyDescent="0.25">
      <c r="A16" s="156"/>
      <c r="B16" s="34" t="s">
        <v>13</v>
      </c>
      <c r="C16" s="97">
        <v>90000</v>
      </c>
      <c r="D16" s="144">
        <v>90000</v>
      </c>
      <c r="E16" s="167"/>
    </row>
    <row r="17" spans="1:5" s="5" customFormat="1" ht="13.5" thickBot="1" x14ac:dyDescent="0.25">
      <c r="A17" s="116"/>
      <c r="B17" s="117" t="s">
        <v>109</v>
      </c>
      <c r="C17" s="124">
        <f>SUM(C11:C16)</f>
        <v>135500</v>
      </c>
      <c r="D17" s="145">
        <f>SUM(D11:D16)</f>
        <v>139000</v>
      </c>
      <c r="E17" s="149"/>
    </row>
    <row r="18" spans="1:5" x14ac:dyDescent="0.2">
      <c r="A18" s="155">
        <v>502</v>
      </c>
      <c r="B18" s="33" t="s">
        <v>14</v>
      </c>
      <c r="C18" s="96">
        <v>20000</v>
      </c>
      <c r="D18" s="143">
        <v>15000</v>
      </c>
      <c r="E18" s="164">
        <f>SUM(D18:D22)</f>
        <v>350000</v>
      </c>
    </row>
    <row r="19" spans="1:5" x14ac:dyDescent="0.2">
      <c r="A19" s="160"/>
      <c r="B19" s="29" t="s">
        <v>15</v>
      </c>
      <c r="C19" s="2">
        <v>0</v>
      </c>
      <c r="D19" s="141">
        <v>0</v>
      </c>
      <c r="E19" s="165"/>
    </row>
    <row r="20" spans="1:5" x14ac:dyDescent="0.2">
      <c r="A20" s="160"/>
      <c r="B20" s="29" t="s">
        <v>16</v>
      </c>
      <c r="C20" s="2">
        <v>250000</v>
      </c>
      <c r="D20" s="141">
        <v>230000</v>
      </c>
      <c r="E20" s="165"/>
    </row>
    <row r="21" spans="1:5" x14ac:dyDescent="0.2">
      <c r="A21" s="160"/>
      <c r="B21" s="29" t="s">
        <v>17</v>
      </c>
      <c r="C21" s="2">
        <v>80000</v>
      </c>
      <c r="D21" s="141">
        <v>105000</v>
      </c>
      <c r="E21" s="165"/>
    </row>
    <row r="22" spans="1:5" ht="13.5" thickBot="1" x14ac:dyDescent="0.25">
      <c r="A22" s="156"/>
      <c r="B22" s="34" t="s">
        <v>18</v>
      </c>
      <c r="C22" s="97">
        <v>0</v>
      </c>
      <c r="D22" s="144">
        <v>0</v>
      </c>
      <c r="E22" s="167"/>
    </row>
    <row r="23" spans="1:5" s="5" customFormat="1" ht="13.5" thickBot="1" x14ac:dyDescent="0.25">
      <c r="A23" s="116"/>
      <c r="B23" s="117" t="s">
        <v>109</v>
      </c>
      <c r="C23" s="124">
        <f>SUM(C18:C22)</f>
        <v>350000</v>
      </c>
      <c r="D23" s="145">
        <f>SUM(D18:D22)</f>
        <v>350000</v>
      </c>
      <c r="E23" s="149"/>
    </row>
    <row r="24" spans="1:5" x14ac:dyDescent="0.2">
      <c r="A24" s="155">
        <v>518</v>
      </c>
      <c r="B24" s="33" t="s">
        <v>19</v>
      </c>
      <c r="C24" s="96">
        <v>500</v>
      </c>
      <c r="D24" s="143">
        <v>1000</v>
      </c>
      <c r="E24" s="164">
        <f>SUM(D24:D31)</f>
        <v>321000</v>
      </c>
    </row>
    <row r="25" spans="1:5" x14ac:dyDescent="0.2">
      <c r="A25" s="160"/>
      <c r="B25" s="29" t="s">
        <v>20</v>
      </c>
      <c r="C25" s="2">
        <v>20000</v>
      </c>
      <c r="D25" s="141">
        <v>20000</v>
      </c>
      <c r="E25" s="165"/>
    </row>
    <row r="26" spans="1:5" x14ac:dyDescent="0.2">
      <c r="A26" s="160"/>
      <c r="B26" s="29" t="s">
        <v>21</v>
      </c>
      <c r="C26" s="2">
        <v>7000</v>
      </c>
      <c r="D26" s="141">
        <v>10000</v>
      </c>
      <c r="E26" s="165"/>
    </row>
    <row r="27" spans="1:5" x14ac:dyDescent="0.2">
      <c r="A27" s="160"/>
      <c r="B27" s="29" t="s">
        <v>22</v>
      </c>
      <c r="C27" s="2">
        <v>0</v>
      </c>
      <c r="D27" s="141">
        <v>0</v>
      </c>
      <c r="E27" s="165"/>
    </row>
    <row r="28" spans="1:5" x14ac:dyDescent="0.2">
      <c r="A28" s="160"/>
      <c r="B28" s="35" t="s">
        <v>23</v>
      </c>
      <c r="C28" s="2">
        <v>0</v>
      </c>
      <c r="D28" s="141">
        <v>0</v>
      </c>
      <c r="E28" s="165"/>
    </row>
    <row r="29" spans="1:5" x14ac:dyDescent="0.2">
      <c r="A29" s="160"/>
      <c r="B29" s="29" t="s">
        <v>24</v>
      </c>
      <c r="C29" s="2">
        <v>13000</v>
      </c>
      <c r="D29" s="141">
        <v>10000</v>
      </c>
      <c r="E29" s="165"/>
    </row>
    <row r="30" spans="1:5" x14ac:dyDescent="0.2">
      <c r="A30" s="160"/>
      <c r="B30" s="35" t="s">
        <v>25</v>
      </c>
      <c r="C30" s="2">
        <v>130000</v>
      </c>
      <c r="D30" s="141">
        <v>150000</v>
      </c>
      <c r="E30" s="165"/>
    </row>
    <row r="31" spans="1:5" ht="13.5" thickBot="1" x14ac:dyDescent="0.25">
      <c r="A31" s="156"/>
      <c r="B31" s="34" t="s">
        <v>26</v>
      </c>
      <c r="C31" s="97">
        <v>126500</v>
      </c>
      <c r="D31" s="144">
        <v>130000</v>
      </c>
      <c r="E31" s="167"/>
    </row>
    <row r="32" spans="1:5" s="5" customFormat="1" ht="13.5" thickBot="1" x14ac:dyDescent="0.25">
      <c r="A32" s="116"/>
      <c r="B32" s="117" t="s">
        <v>109</v>
      </c>
      <c r="C32" s="124">
        <f>SUM(C24:C31)</f>
        <v>297000</v>
      </c>
      <c r="D32" s="145">
        <f>SUM(D24:D31)</f>
        <v>321000</v>
      </c>
      <c r="E32" s="149"/>
    </row>
    <row r="33" spans="1:6" ht="13.5" thickBot="1" x14ac:dyDescent="0.25">
      <c r="A33" s="36">
        <v>511</v>
      </c>
      <c r="B33" s="37" t="s">
        <v>27</v>
      </c>
      <c r="C33" s="125">
        <v>60000</v>
      </c>
      <c r="D33" s="146">
        <v>85000</v>
      </c>
      <c r="E33" s="150">
        <f t="shared" ref="E33:E47" si="0">D33</f>
        <v>85000</v>
      </c>
    </row>
    <row r="34" spans="1:6" ht="13.5" thickBot="1" x14ac:dyDescent="0.25">
      <c r="A34" s="36">
        <v>518</v>
      </c>
      <c r="B34" s="37" t="s">
        <v>28</v>
      </c>
      <c r="C34" s="125">
        <v>0</v>
      </c>
      <c r="D34" s="146">
        <v>0</v>
      </c>
      <c r="E34" s="150">
        <f t="shared" si="0"/>
        <v>0</v>
      </c>
    </row>
    <row r="35" spans="1:6" ht="13.5" thickBot="1" x14ac:dyDescent="0.25">
      <c r="A35" s="36">
        <v>512</v>
      </c>
      <c r="B35" s="37" t="s">
        <v>29</v>
      </c>
      <c r="C35" s="125">
        <v>10000</v>
      </c>
      <c r="D35" s="146">
        <v>5000</v>
      </c>
      <c r="E35" s="150">
        <f t="shared" si="0"/>
        <v>5000</v>
      </c>
    </row>
    <row r="36" spans="1:6" ht="13.5" thickBot="1" x14ac:dyDescent="0.25">
      <c r="A36" s="36">
        <v>513</v>
      </c>
      <c r="B36" s="37" t="s">
        <v>30</v>
      </c>
      <c r="C36" s="125">
        <v>500</v>
      </c>
      <c r="D36" s="146">
        <v>1000</v>
      </c>
      <c r="E36" s="150">
        <f t="shared" si="0"/>
        <v>1000</v>
      </c>
    </row>
    <row r="37" spans="1:6" x14ac:dyDescent="0.2">
      <c r="A37" s="155">
        <v>528</v>
      </c>
      <c r="B37" s="98" t="s">
        <v>31</v>
      </c>
      <c r="C37" s="32">
        <v>0</v>
      </c>
      <c r="D37" s="140">
        <v>0</v>
      </c>
      <c r="E37" s="164">
        <f t="shared" si="0"/>
        <v>0</v>
      </c>
    </row>
    <row r="38" spans="1:6" ht="13.5" thickBot="1" x14ac:dyDescent="0.25">
      <c r="A38" s="156"/>
      <c r="B38" s="35" t="s">
        <v>32</v>
      </c>
      <c r="C38" s="31">
        <v>0</v>
      </c>
      <c r="D38" s="142">
        <v>0</v>
      </c>
      <c r="E38" s="165"/>
    </row>
    <row r="39" spans="1:6" s="5" customFormat="1" ht="13.5" thickBot="1" x14ac:dyDescent="0.25">
      <c r="A39" s="106"/>
      <c r="B39" s="118" t="s">
        <v>109</v>
      </c>
      <c r="C39" s="125">
        <f>SUM(C37:C38)</f>
        <v>0</v>
      </c>
      <c r="D39" s="146">
        <f>SUM(D37:D38)</f>
        <v>0</v>
      </c>
      <c r="E39" s="151"/>
    </row>
    <row r="40" spans="1:6" x14ac:dyDescent="0.2">
      <c r="A40" s="155">
        <v>527</v>
      </c>
      <c r="B40" s="33" t="s">
        <v>33</v>
      </c>
      <c r="C40" s="96">
        <v>0</v>
      </c>
      <c r="D40" s="143">
        <v>1000</v>
      </c>
      <c r="E40" s="164">
        <f>SUM(D40:D44)</f>
        <v>14000</v>
      </c>
    </row>
    <row r="41" spans="1:6" x14ac:dyDescent="0.2">
      <c r="A41" s="160"/>
      <c r="B41" s="121" t="s">
        <v>34</v>
      </c>
      <c r="C41" s="32">
        <v>0</v>
      </c>
      <c r="D41" s="140">
        <v>0</v>
      </c>
      <c r="E41" s="165"/>
    </row>
    <row r="42" spans="1:6" x14ac:dyDescent="0.2">
      <c r="A42" s="160"/>
      <c r="B42" s="121" t="s">
        <v>110</v>
      </c>
      <c r="C42" s="32">
        <v>1000</v>
      </c>
      <c r="D42" s="140">
        <v>10000</v>
      </c>
      <c r="E42" s="165"/>
    </row>
    <row r="43" spans="1:6" x14ac:dyDescent="0.2">
      <c r="A43" s="160"/>
      <c r="B43" s="121" t="s">
        <v>111</v>
      </c>
      <c r="C43" s="32">
        <v>1000</v>
      </c>
      <c r="D43" s="140">
        <v>3000</v>
      </c>
      <c r="E43" s="165"/>
    </row>
    <row r="44" spans="1:6" ht="13.5" thickBot="1" x14ac:dyDescent="0.25">
      <c r="A44" s="156"/>
      <c r="B44" s="29" t="s">
        <v>35</v>
      </c>
      <c r="C44" s="2">
        <v>0</v>
      </c>
      <c r="D44" s="141">
        <v>0</v>
      </c>
      <c r="E44" s="167"/>
      <c r="F44" t="s">
        <v>114</v>
      </c>
    </row>
    <row r="45" spans="1:6" s="5" customFormat="1" ht="13.5" thickBot="1" x14ac:dyDescent="0.25">
      <c r="A45" s="106"/>
      <c r="B45" s="118" t="s">
        <v>109</v>
      </c>
      <c r="C45" s="125">
        <f>SUM(C40:C44)</f>
        <v>2000</v>
      </c>
      <c r="D45" s="146">
        <f>SUM(D40:D44)</f>
        <v>14000</v>
      </c>
      <c r="E45" s="152"/>
    </row>
    <row r="46" spans="1:6" ht="13.5" thickBot="1" x14ac:dyDescent="0.25">
      <c r="A46" s="129">
        <v>551</v>
      </c>
      <c r="B46" s="3" t="s">
        <v>36</v>
      </c>
      <c r="C46" s="119"/>
      <c r="D46" s="48"/>
      <c r="E46" s="153"/>
      <c r="F46" s="5"/>
    </row>
    <row r="47" spans="1:6" ht="13.5" thickBot="1" x14ac:dyDescent="0.25">
      <c r="A47" s="36">
        <v>558</v>
      </c>
      <c r="B47" s="58" t="s">
        <v>113</v>
      </c>
      <c r="C47" s="125">
        <v>50000</v>
      </c>
      <c r="D47" s="146">
        <v>50000</v>
      </c>
      <c r="E47" s="154">
        <f t="shared" si="0"/>
        <v>50000</v>
      </c>
      <c r="F47" s="5"/>
    </row>
    <row r="48" spans="1:6" ht="13.5" thickBot="1" x14ac:dyDescent="0.25">
      <c r="B48" s="122" t="s">
        <v>37</v>
      </c>
      <c r="C48" s="126">
        <f>SUM(C17,C23,C32,C33,C34,C35,C36,C39,C45,C46,C47)</f>
        <v>905000</v>
      </c>
      <c r="D48" s="126">
        <f>SUM(D17,D23,D32,D33,D34,D35,D36,D39,D45,D46,D47)</f>
        <v>965000</v>
      </c>
      <c r="E48" s="147">
        <f>SUM(E7:E47)</f>
        <v>965000</v>
      </c>
      <c r="F48" s="5"/>
    </row>
    <row r="49" spans="1:5" ht="13.5" thickBot="1" x14ac:dyDescent="0.25">
      <c r="C49" s="127"/>
      <c r="D49" s="127"/>
    </row>
    <row r="50" spans="1:5" ht="24" customHeight="1" thickBot="1" x14ac:dyDescent="0.3">
      <c r="B50" s="99" t="s">
        <v>38</v>
      </c>
      <c r="C50" s="128" t="s">
        <v>2</v>
      </c>
      <c r="D50" s="41" t="s">
        <v>112</v>
      </c>
    </row>
    <row r="51" spans="1:5" s="5" customFormat="1" ht="13.5" thickBot="1" x14ac:dyDescent="0.25">
      <c r="B51" s="100"/>
      <c r="C51" s="45">
        <v>2023</v>
      </c>
      <c r="D51" s="45">
        <v>2024</v>
      </c>
      <c r="E51" s="60"/>
    </row>
    <row r="52" spans="1:5" x14ac:dyDescent="0.2">
      <c r="A52" s="155">
        <v>501</v>
      </c>
      <c r="B52" s="98" t="s">
        <v>39</v>
      </c>
      <c r="C52" s="2">
        <v>350000</v>
      </c>
      <c r="D52" s="32">
        <v>350000</v>
      </c>
      <c r="E52" s="157">
        <f>SUM(D52:D54)</f>
        <v>370000</v>
      </c>
    </row>
    <row r="53" spans="1:5" x14ac:dyDescent="0.2">
      <c r="A53" s="160"/>
      <c r="B53" s="29" t="s">
        <v>12</v>
      </c>
      <c r="C53" s="2">
        <v>15000</v>
      </c>
      <c r="D53" s="2">
        <v>15000</v>
      </c>
      <c r="E53" s="166"/>
    </row>
    <row r="54" spans="1:5" ht="13.5" thickBot="1" x14ac:dyDescent="0.25">
      <c r="A54" s="160"/>
      <c r="B54" s="38" t="s">
        <v>13</v>
      </c>
      <c r="C54" s="31">
        <v>5000</v>
      </c>
      <c r="D54" s="31">
        <v>5000</v>
      </c>
      <c r="E54" s="166"/>
    </row>
    <row r="55" spans="1:5" s="5" customFormat="1" ht="13.5" thickBot="1" x14ac:dyDescent="0.25">
      <c r="A55" s="120"/>
      <c r="B55" s="118" t="s">
        <v>109</v>
      </c>
      <c r="C55" s="125">
        <f>SUM(C52:C54)</f>
        <v>370000</v>
      </c>
      <c r="D55" s="125">
        <f>SUM(D52:D54)</f>
        <v>370000</v>
      </c>
      <c r="E55" s="132"/>
    </row>
    <row r="56" spans="1:5" ht="13.5" thickBot="1" x14ac:dyDescent="0.25">
      <c r="A56" s="36">
        <v>511</v>
      </c>
      <c r="B56" s="37" t="s">
        <v>27</v>
      </c>
      <c r="C56" s="17">
        <v>10000</v>
      </c>
      <c r="D56" s="17">
        <v>10000</v>
      </c>
      <c r="E56" s="131">
        <f>SUM(D56)</f>
        <v>10000</v>
      </c>
    </row>
    <row r="57" spans="1:5" x14ac:dyDescent="0.2">
      <c r="A57" s="155">
        <v>518</v>
      </c>
      <c r="B57" s="33" t="s">
        <v>24</v>
      </c>
      <c r="C57" s="96">
        <v>2000</v>
      </c>
      <c r="D57" s="96">
        <v>2000</v>
      </c>
      <c r="E57" s="157">
        <f>SUM(D57:D58)</f>
        <v>3000</v>
      </c>
    </row>
    <row r="58" spans="1:5" ht="13.5" thickBot="1" x14ac:dyDescent="0.25">
      <c r="A58" s="156"/>
      <c r="B58" s="34" t="s">
        <v>40</v>
      </c>
      <c r="C58" s="97">
        <v>1000</v>
      </c>
      <c r="D58" s="97">
        <v>1000</v>
      </c>
      <c r="E58" s="158"/>
    </row>
    <row r="59" spans="1:5" s="5" customFormat="1" ht="13.5" thickBot="1" x14ac:dyDescent="0.25">
      <c r="A59" s="43"/>
      <c r="B59" s="118" t="s">
        <v>109</v>
      </c>
      <c r="C59" s="125">
        <f>SUM(C57:C58)</f>
        <v>3000</v>
      </c>
      <c r="D59" s="125">
        <f>SUM(D57:D58)</f>
        <v>3000</v>
      </c>
      <c r="E59" s="134"/>
    </row>
    <row r="60" spans="1:5" x14ac:dyDescent="0.2">
      <c r="A60" s="155">
        <v>527</v>
      </c>
      <c r="B60" s="29" t="s">
        <v>8</v>
      </c>
      <c r="C60" s="2">
        <v>1000</v>
      </c>
      <c r="D60" s="2">
        <v>1000</v>
      </c>
      <c r="E60" s="157">
        <f>SUM(D60:D61)</f>
        <v>2000</v>
      </c>
    </row>
    <row r="61" spans="1:5" ht="13.5" thickBot="1" x14ac:dyDescent="0.25">
      <c r="A61" s="156"/>
      <c r="B61" s="121" t="s">
        <v>111</v>
      </c>
      <c r="C61" s="32">
        <v>1000</v>
      </c>
      <c r="D61" s="32">
        <v>1000</v>
      </c>
      <c r="E61" s="158"/>
    </row>
    <row r="62" spans="1:5" s="5" customFormat="1" ht="13.5" thickBot="1" x14ac:dyDescent="0.25">
      <c r="A62" s="43"/>
      <c r="B62" s="123" t="s">
        <v>109</v>
      </c>
      <c r="C62" s="125">
        <f>SUM(C60:C61)</f>
        <v>2000</v>
      </c>
      <c r="D62" s="125">
        <f>SUM(D60:D61)</f>
        <v>2000</v>
      </c>
      <c r="E62" s="134"/>
    </row>
    <row r="63" spans="1:5" ht="13.5" thickBot="1" x14ac:dyDescent="0.25">
      <c r="B63" s="122" t="s">
        <v>41</v>
      </c>
      <c r="C63" s="126">
        <f>SUM(C55,C57,C58,C56,C62)</f>
        <v>385000</v>
      </c>
      <c r="D63" s="126">
        <f>SUM(D55,D57,D58,D56,D62)</f>
        <v>385000</v>
      </c>
      <c r="E63" s="133">
        <f>SUM(E52:E62)</f>
        <v>385000</v>
      </c>
    </row>
    <row r="64" spans="1:5" ht="13.5" thickBot="1" x14ac:dyDescent="0.25">
      <c r="C64" s="22"/>
      <c r="D64" s="22"/>
      <c r="E64" s="135"/>
    </row>
    <row r="65" spans="2:5" ht="13.5" thickBot="1" x14ac:dyDescent="0.25">
      <c r="B65" s="122" t="s">
        <v>108</v>
      </c>
      <c r="C65" s="126">
        <f>SUM(C48,C63)</f>
        <v>1290000</v>
      </c>
      <c r="D65" s="126">
        <f>SUM(D48,D63)</f>
        <v>1350000</v>
      </c>
      <c r="E65" s="133">
        <f>SUM(E48,E63)</f>
        <v>1350000</v>
      </c>
    </row>
    <row r="67" spans="2:5" x14ac:dyDescent="0.2">
      <c r="B67" s="109" t="s">
        <v>107</v>
      </c>
      <c r="E67"/>
    </row>
    <row r="68" spans="2:5" x14ac:dyDescent="0.2">
      <c r="E68"/>
    </row>
    <row r="69" spans="2:5" x14ac:dyDescent="0.2">
      <c r="E69"/>
    </row>
    <row r="70" spans="2:5" x14ac:dyDescent="0.2">
      <c r="B70" t="s">
        <v>44</v>
      </c>
      <c r="E70"/>
    </row>
    <row r="71" spans="2:5" x14ac:dyDescent="0.2">
      <c r="E71"/>
    </row>
    <row r="72" spans="2:5" x14ac:dyDescent="0.2">
      <c r="B72" s="109" t="s">
        <v>119</v>
      </c>
      <c r="D72" s="22"/>
      <c r="E72"/>
    </row>
    <row r="73" spans="2:5" x14ac:dyDescent="0.2">
      <c r="B73" s="109"/>
      <c r="D73" s="22"/>
      <c r="E73"/>
    </row>
    <row r="74" spans="2:5" x14ac:dyDescent="0.2">
      <c r="B74" s="91" t="s">
        <v>104</v>
      </c>
    </row>
    <row r="75" spans="2:5" x14ac:dyDescent="0.2">
      <c r="B75" s="91" t="s">
        <v>105</v>
      </c>
    </row>
    <row r="77" spans="2:5" ht="15.75" x14ac:dyDescent="0.25">
      <c r="B77" s="93" t="s">
        <v>121</v>
      </c>
      <c r="C77" s="93"/>
      <c r="D77" s="94"/>
      <c r="E77" s="94"/>
    </row>
    <row r="78" spans="2:5" ht="15.75" x14ac:dyDescent="0.25">
      <c r="B78" s="1"/>
      <c r="C78" s="1"/>
      <c r="E78"/>
    </row>
    <row r="79" spans="2:5" ht="15.75" x14ac:dyDescent="0.25">
      <c r="B79" s="1" t="s">
        <v>0</v>
      </c>
      <c r="C79" s="1"/>
      <c r="E79"/>
    </row>
    <row r="80" spans="2:5" ht="15.75" x14ac:dyDescent="0.25">
      <c r="B80" t="s">
        <v>45</v>
      </c>
      <c r="C80" s="1"/>
      <c r="E80"/>
    </row>
    <row r="81" spans="1:5" ht="13.5" thickBot="1" x14ac:dyDescent="0.25">
      <c r="E81"/>
    </row>
    <row r="82" spans="1:5" ht="66" customHeight="1" thickBot="1" x14ac:dyDescent="0.3">
      <c r="B82" s="4" t="s">
        <v>42</v>
      </c>
      <c r="C82" s="40" t="s">
        <v>2</v>
      </c>
      <c r="D82" s="41" t="s">
        <v>3</v>
      </c>
      <c r="E82"/>
    </row>
    <row r="83" spans="1:5" ht="13.5" thickBot="1" x14ac:dyDescent="0.25">
      <c r="B83" s="105"/>
      <c r="C83" s="45">
        <v>2023</v>
      </c>
      <c r="D83" s="45">
        <v>2024</v>
      </c>
      <c r="E83"/>
    </row>
    <row r="84" spans="1:5" x14ac:dyDescent="0.2">
      <c r="A84" s="113">
        <v>672</v>
      </c>
      <c r="B84" s="110" t="s">
        <v>73</v>
      </c>
      <c r="C84" s="101">
        <v>940000</v>
      </c>
      <c r="D84" s="32">
        <v>1000000</v>
      </c>
      <c r="E84" s="159">
        <f>SUM(D84:D87)</f>
        <v>1350000</v>
      </c>
    </row>
    <row r="85" spans="1:5" x14ac:dyDescent="0.2">
      <c r="A85" s="114">
        <v>602</v>
      </c>
      <c r="B85" s="111" t="s">
        <v>74</v>
      </c>
      <c r="C85" s="102">
        <v>350000</v>
      </c>
      <c r="D85" s="2">
        <v>350000</v>
      </c>
      <c r="E85" s="160"/>
    </row>
    <row r="86" spans="1:5" x14ac:dyDescent="0.2">
      <c r="A86" s="114">
        <v>609</v>
      </c>
      <c r="B86" s="111" t="s">
        <v>75</v>
      </c>
      <c r="C86" s="102"/>
      <c r="D86" s="2"/>
      <c r="E86" s="160"/>
    </row>
    <row r="87" spans="1:5" ht="13.5" thickBot="1" x14ac:dyDescent="0.25">
      <c r="A87" s="115">
        <v>648</v>
      </c>
      <c r="B87" s="112" t="s">
        <v>76</v>
      </c>
      <c r="C87" s="103"/>
      <c r="D87" s="2"/>
      <c r="E87" s="156"/>
    </row>
    <row r="88" spans="1:5" ht="13.5" thickBot="1" x14ac:dyDescent="0.25">
      <c r="B88" s="106" t="s">
        <v>43</v>
      </c>
      <c r="C88" s="104">
        <f>SUM(C84:C87)</f>
        <v>1290000</v>
      </c>
      <c r="D88" s="136">
        <f t="shared" ref="D88" si="1">SUM(D84:D87)</f>
        <v>1350000</v>
      </c>
      <c r="E88"/>
    </row>
    <row r="89" spans="1:5" x14ac:dyDescent="0.2">
      <c r="B89" s="5"/>
      <c r="C89" s="57">
        <f>SUM(C88-C65)</f>
        <v>0</v>
      </c>
      <c r="D89" s="57">
        <f>SUM(D88-D65)</f>
        <v>0</v>
      </c>
      <c r="E89"/>
    </row>
    <row r="90" spans="1:5" x14ac:dyDescent="0.2">
      <c r="B90" s="5"/>
      <c r="C90" s="57"/>
      <c r="E90"/>
    </row>
    <row r="91" spans="1:5" x14ac:dyDescent="0.2">
      <c r="B91" s="109" t="s">
        <v>107</v>
      </c>
      <c r="E91"/>
    </row>
    <row r="92" spans="1:5" x14ac:dyDescent="0.2">
      <c r="E92"/>
    </row>
    <row r="93" spans="1:5" x14ac:dyDescent="0.2">
      <c r="E93"/>
    </row>
    <row r="94" spans="1:5" x14ac:dyDescent="0.2">
      <c r="E94"/>
    </row>
    <row r="95" spans="1:5" x14ac:dyDescent="0.2">
      <c r="B95" t="s">
        <v>44</v>
      </c>
      <c r="E95"/>
    </row>
    <row r="96" spans="1:5" x14ac:dyDescent="0.2">
      <c r="E96"/>
    </row>
    <row r="97" spans="2:5" x14ac:dyDescent="0.2">
      <c r="B97" s="109" t="s">
        <v>119</v>
      </c>
      <c r="D97" s="22"/>
      <c r="E97"/>
    </row>
    <row r="99" spans="2:5" x14ac:dyDescent="0.2">
      <c r="B99" s="91" t="s">
        <v>104</v>
      </c>
    </row>
    <row r="100" spans="2:5" x14ac:dyDescent="0.2">
      <c r="B100" s="91" t="s">
        <v>105</v>
      </c>
    </row>
  </sheetData>
  <mergeCells count="18">
    <mergeCell ref="A40:A44"/>
    <mergeCell ref="E40:E44"/>
    <mergeCell ref="A60:A61"/>
    <mergeCell ref="E60:E61"/>
    <mergeCell ref="E84:E87"/>
    <mergeCell ref="E7:E10"/>
    <mergeCell ref="E37:E38"/>
    <mergeCell ref="A52:A54"/>
    <mergeCell ref="E52:E54"/>
    <mergeCell ref="A57:A58"/>
    <mergeCell ref="E57:E58"/>
    <mergeCell ref="A11:A16"/>
    <mergeCell ref="E11:E16"/>
    <mergeCell ref="A18:A22"/>
    <mergeCell ref="E18:E22"/>
    <mergeCell ref="A24:A31"/>
    <mergeCell ref="E24:E31"/>
    <mergeCell ref="A37:A38"/>
  </mergeCells>
  <pageMargins left="0.59055118110236227" right="0.19685039370078741" top="0.39370078740157483" bottom="0.39370078740157483" header="0.51181102362204722" footer="0.51181102362204722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G47"/>
  <sheetViews>
    <sheetView workbookViewId="0">
      <selection activeCell="B44" sqref="B44"/>
    </sheetView>
  </sheetViews>
  <sheetFormatPr defaultRowHeight="12.75" x14ac:dyDescent="0.2"/>
  <cols>
    <col min="2" max="2" width="37.5703125" customWidth="1"/>
    <col min="3" max="3" width="14.85546875" customWidth="1"/>
    <col min="4" max="4" width="14.28515625" style="22" customWidth="1"/>
    <col min="5" max="5" width="10.42578125" customWidth="1"/>
  </cols>
  <sheetData>
    <row r="1" spans="1:5" ht="15.75" customHeight="1" x14ac:dyDescent="0.25">
      <c r="B1" s="168" t="s">
        <v>118</v>
      </c>
      <c r="C1" s="168"/>
      <c r="D1" s="23"/>
      <c r="E1" s="5"/>
    </row>
    <row r="2" spans="1:5" ht="15.75" customHeight="1" x14ac:dyDescent="0.25">
      <c r="B2" s="107"/>
      <c r="C2" s="107"/>
      <c r="D2" s="23"/>
      <c r="E2" s="5"/>
    </row>
    <row r="3" spans="1:5" ht="15.75" x14ac:dyDescent="0.25">
      <c r="A3" s="1" t="s">
        <v>0</v>
      </c>
    </row>
    <row r="4" spans="1:5" x14ac:dyDescent="0.2">
      <c r="A4" t="s">
        <v>45</v>
      </c>
    </row>
    <row r="7" spans="1:5" s="5" customFormat="1" ht="13.5" thickBot="1" x14ac:dyDescent="0.25">
      <c r="A7" s="5" t="s">
        <v>46</v>
      </c>
      <c r="C7" s="46">
        <v>2023</v>
      </c>
      <c r="D7" s="28" t="s">
        <v>116</v>
      </c>
    </row>
    <row r="8" spans="1:5" ht="13.5" thickBot="1" x14ac:dyDescent="0.25">
      <c r="A8" s="8" t="s">
        <v>47</v>
      </c>
      <c r="B8" s="7" t="s">
        <v>48</v>
      </c>
      <c r="C8" s="8" t="s">
        <v>49</v>
      </c>
      <c r="D8" s="8" t="s">
        <v>49</v>
      </c>
    </row>
    <row r="9" spans="1:5" ht="13.5" thickBot="1" x14ac:dyDescent="0.25">
      <c r="A9" s="9">
        <v>672</v>
      </c>
      <c r="B9" s="11" t="s">
        <v>50</v>
      </c>
      <c r="C9" s="50">
        <f>SUM(C18:C21)</f>
        <v>4084075</v>
      </c>
      <c r="D9" s="50">
        <f>SUM(D18:D21)</f>
        <v>4281280</v>
      </c>
      <c r="E9" s="17">
        <f>D9</f>
        <v>4281280</v>
      </c>
    </row>
    <row r="10" spans="1:5" x14ac:dyDescent="0.2">
      <c r="A10" s="52">
        <v>672</v>
      </c>
      <c r="B10" s="53" t="s">
        <v>51</v>
      </c>
      <c r="C10" s="54">
        <v>940000</v>
      </c>
      <c r="D10" s="54">
        <v>1000000</v>
      </c>
      <c r="E10" s="159">
        <f>SUM(D10:D12)</f>
        <v>1350000</v>
      </c>
    </row>
    <row r="11" spans="1:5" x14ac:dyDescent="0.2">
      <c r="A11" s="52">
        <v>672</v>
      </c>
      <c r="B11" s="53" t="s">
        <v>52</v>
      </c>
      <c r="C11" s="54"/>
      <c r="D11" s="54"/>
      <c r="E11" s="160"/>
    </row>
    <row r="12" spans="1:5" ht="13.5" thickBot="1" x14ac:dyDescent="0.25">
      <c r="A12" s="10">
        <v>602</v>
      </c>
      <c r="B12" s="13" t="s">
        <v>53</v>
      </c>
      <c r="C12" s="15">
        <v>350000</v>
      </c>
      <c r="D12" s="15">
        <v>350000</v>
      </c>
      <c r="E12" s="156"/>
    </row>
    <row r="13" spans="1:5" ht="13.5" thickBot="1" x14ac:dyDescent="0.25">
      <c r="A13" s="6" t="s">
        <v>54</v>
      </c>
      <c r="B13" s="16"/>
      <c r="C13" s="17">
        <f>SUM(C9:C12)</f>
        <v>5374075</v>
      </c>
      <c r="D13" s="17">
        <f>SUM(D9:D12)</f>
        <v>5631280</v>
      </c>
    </row>
    <row r="14" spans="1:5" x14ac:dyDescent="0.2">
      <c r="C14" s="22">
        <f>SUM(C10,C12)</f>
        <v>1290000</v>
      </c>
      <c r="D14" s="22">
        <f>SUM(D10,D12)</f>
        <v>1350000</v>
      </c>
    </row>
    <row r="16" spans="1:5" s="5" customFormat="1" ht="13.5" thickBot="1" x14ac:dyDescent="0.25">
      <c r="A16" s="5" t="s">
        <v>55</v>
      </c>
      <c r="D16" s="23"/>
    </row>
    <row r="17" spans="1:7" ht="13.5" thickBot="1" x14ac:dyDescent="0.25">
      <c r="A17" s="25" t="s">
        <v>47</v>
      </c>
      <c r="B17" s="11" t="s">
        <v>48</v>
      </c>
      <c r="C17" s="25" t="s">
        <v>49</v>
      </c>
      <c r="D17" s="25" t="s">
        <v>49</v>
      </c>
    </row>
    <row r="18" spans="1:7" x14ac:dyDescent="0.2">
      <c r="A18" s="9">
        <v>521</v>
      </c>
      <c r="B18" s="11" t="s">
        <v>56</v>
      </c>
      <c r="C18" s="50">
        <v>3007562</v>
      </c>
      <c r="D18" s="50">
        <v>3148000</v>
      </c>
      <c r="E18" s="169">
        <f>SUM(D18:D21)</f>
        <v>4281280</v>
      </c>
      <c r="F18" s="171" t="s">
        <v>57</v>
      </c>
    </row>
    <row r="19" spans="1:7" x14ac:dyDescent="0.2">
      <c r="A19" s="52">
        <v>524</v>
      </c>
      <c r="B19" s="53" t="s">
        <v>58</v>
      </c>
      <c r="C19" s="55">
        <v>1016559</v>
      </c>
      <c r="D19" s="55">
        <v>1101800</v>
      </c>
      <c r="E19" s="170"/>
      <c r="F19" s="172"/>
    </row>
    <row r="20" spans="1:7" x14ac:dyDescent="0.2">
      <c r="A20" s="52">
        <v>527</v>
      </c>
      <c r="B20" s="53" t="s">
        <v>59</v>
      </c>
      <c r="C20" s="55">
        <v>59954</v>
      </c>
      <c r="D20" s="55">
        <v>31480</v>
      </c>
      <c r="E20" s="170"/>
      <c r="F20" s="172"/>
    </row>
    <row r="21" spans="1:7" ht="26.25" thickBot="1" x14ac:dyDescent="0.25">
      <c r="A21" s="10">
        <v>501</v>
      </c>
      <c r="B21" s="26" t="s">
        <v>60</v>
      </c>
      <c r="C21" s="51">
        <v>0</v>
      </c>
      <c r="D21" s="51">
        <v>0</v>
      </c>
      <c r="E21" s="170"/>
      <c r="F21" s="173"/>
    </row>
    <row r="22" spans="1:7" x14ac:dyDescent="0.2">
      <c r="A22" s="9">
        <v>501</v>
      </c>
      <c r="B22" s="11" t="s">
        <v>72</v>
      </c>
      <c r="C22" s="14">
        <v>350000</v>
      </c>
      <c r="D22" s="14">
        <v>350000</v>
      </c>
      <c r="E22" s="159">
        <f>SUM(D22:D31)</f>
        <v>1350000</v>
      </c>
      <c r="F22" s="171" t="s">
        <v>61</v>
      </c>
    </row>
    <row r="23" spans="1:7" ht="13.5" thickBot="1" x14ac:dyDescent="0.25">
      <c r="A23" s="10">
        <v>501</v>
      </c>
      <c r="B23" s="13" t="s">
        <v>77</v>
      </c>
      <c r="C23" s="47">
        <v>155500</v>
      </c>
      <c r="D23" s="47">
        <v>159000</v>
      </c>
      <c r="E23" s="160"/>
      <c r="F23" s="172"/>
      <c r="G23" s="48"/>
    </row>
    <row r="24" spans="1:7" x14ac:dyDescent="0.2">
      <c r="A24" s="18">
        <v>502</v>
      </c>
      <c r="B24" s="12" t="s">
        <v>63</v>
      </c>
      <c r="C24" s="22">
        <v>350000</v>
      </c>
      <c r="D24" s="130">
        <v>350000</v>
      </c>
      <c r="E24" s="160"/>
      <c r="F24" s="172"/>
      <c r="G24" s="48"/>
    </row>
    <row r="25" spans="1:7" x14ac:dyDescent="0.2">
      <c r="A25" s="52">
        <v>511</v>
      </c>
      <c r="B25" s="53" t="s">
        <v>64</v>
      </c>
      <c r="C25" s="56">
        <v>70000</v>
      </c>
      <c r="D25" s="56">
        <v>95000</v>
      </c>
      <c r="E25" s="160"/>
      <c r="F25" s="172"/>
      <c r="G25" s="48"/>
    </row>
    <row r="26" spans="1:7" x14ac:dyDescent="0.2">
      <c r="A26" s="52">
        <v>512</v>
      </c>
      <c r="B26" s="53" t="s">
        <v>65</v>
      </c>
      <c r="C26" s="56">
        <v>10000</v>
      </c>
      <c r="D26" s="56">
        <v>5000</v>
      </c>
      <c r="E26" s="160"/>
      <c r="F26" s="172"/>
      <c r="G26" s="48"/>
    </row>
    <row r="27" spans="1:7" x14ac:dyDescent="0.2">
      <c r="A27" s="52">
        <v>513</v>
      </c>
      <c r="B27" s="53" t="s">
        <v>66</v>
      </c>
      <c r="C27" s="56">
        <v>500</v>
      </c>
      <c r="D27" s="56">
        <v>1000</v>
      </c>
      <c r="E27" s="160"/>
      <c r="F27" s="172"/>
      <c r="G27" s="48"/>
    </row>
    <row r="28" spans="1:7" x14ac:dyDescent="0.2">
      <c r="A28" s="52">
        <v>518</v>
      </c>
      <c r="B28" s="53" t="s">
        <v>67</v>
      </c>
      <c r="C28" s="56">
        <v>300000</v>
      </c>
      <c r="D28" s="56">
        <v>324000</v>
      </c>
      <c r="E28" s="160"/>
      <c r="F28" s="172"/>
      <c r="G28" s="48"/>
    </row>
    <row r="29" spans="1:7" x14ac:dyDescent="0.2">
      <c r="A29" s="52">
        <v>527</v>
      </c>
      <c r="B29" s="53" t="s">
        <v>68</v>
      </c>
      <c r="C29" s="56">
        <v>4000</v>
      </c>
      <c r="D29" s="56">
        <v>16000</v>
      </c>
      <c r="E29" s="160"/>
      <c r="F29" s="172"/>
      <c r="G29" s="48"/>
    </row>
    <row r="30" spans="1:7" x14ac:dyDescent="0.2">
      <c r="A30" s="52">
        <v>558</v>
      </c>
      <c r="B30" s="53" t="s">
        <v>69</v>
      </c>
      <c r="C30" s="56">
        <v>50000</v>
      </c>
      <c r="D30" s="56">
        <v>50000</v>
      </c>
      <c r="E30" s="160"/>
      <c r="F30" s="172"/>
      <c r="G30" s="48"/>
    </row>
    <row r="31" spans="1:7" ht="13.5" thickBot="1" x14ac:dyDescent="0.25">
      <c r="A31" s="19"/>
      <c r="B31" s="19"/>
      <c r="C31" s="19"/>
      <c r="D31" s="15"/>
      <c r="E31" s="156"/>
      <c r="F31" s="173"/>
      <c r="G31" s="49"/>
    </row>
    <row r="32" spans="1:7" ht="13.5" thickBot="1" x14ac:dyDescent="0.25">
      <c r="A32" s="6" t="s">
        <v>54</v>
      </c>
      <c r="B32" s="16"/>
      <c r="C32" s="20">
        <f>SUM(C18:C31)</f>
        <v>5374075</v>
      </c>
      <c r="D32" s="17">
        <f>SUM(D18:D31)</f>
        <v>5631280</v>
      </c>
    </row>
    <row r="33" spans="2:4" x14ac:dyDescent="0.2">
      <c r="C33" s="22">
        <f>SUM(C22:C31)</f>
        <v>1290000</v>
      </c>
      <c r="D33" s="22">
        <f>SUM(D22:D31)</f>
        <v>1350000</v>
      </c>
    </row>
    <row r="34" spans="2:4" s="5" customFormat="1" x14ac:dyDescent="0.2">
      <c r="B34" s="27" t="s">
        <v>70</v>
      </c>
      <c r="C34" s="23">
        <f>SUM(C13-C32)</f>
        <v>0</v>
      </c>
      <c r="D34" s="23">
        <f>SUM(D13-D32)</f>
        <v>0</v>
      </c>
    </row>
    <row r="36" spans="2:4" s="5" customFormat="1" x14ac:dyDescent="0.2">
      <c r="B36" s="5" t="s">
        <v>115</v>
      </c>
      <c r="D36" s="108">
        <f>SUM(D23:D30)</f>
        <v>1000000</v>
      </c>
    </row>
    <row r="38" spans="2:4" x14ac:dyDescent="0.2">
      <c r="B38" s="109" t="s">
        <v>107</v>
      </c>
    </row>
    <row r="41" spans="2:4" x14ac:dyDescent="0.2">
      <c r="B41" t="s">
        <v>44</v>
      </c>
    </row>
    <row r="44" spans="2:4" x14ac:dyDescent="0.2">
      <c r="B44" s="109" t="s">
        <v>119</v>
      </c>
    </row>
    <row r="46" spans="2:4" ht="15" x14ac:dyDescent="0.25">
      <c r="B46" s="91" t="s">
        <v>104</v>
      </c>
      <c r="C46" s="61"/>
    </row>
    <row r="47" spans="2:4" ht="15" x14ac:dyDescent="0.25">
      <c r="B47" s="91" t="s">
        <v>105</v>
      </c>
      <c r="C47" s="61"/>
    </row>
  </sheetData>
  <mergeCells count="6">
    <mergeCell ref="B1:C1"/>
    <mergeCell ref="E18:E21"/>
    <mergeCell ref="E22:E31"/>
    <mergeCell ref="E10:E12"/>
    <mergeCell ref="F18:F21"/>
    <mergeCell ref="F22:F31"/>
  </mergeCells>
  <pageMargins left="0.31496062992125984" right="0.31496062992125984" top="0.78740157480314965" bottom="0.78740157480314965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E47"/>
  <sheetViews>
    <sheetView tabSelected="1" workbookViewId="0">
      <selection sqref="A1:D1"/>
    </sheetView>
  </sheetViews>
  <sheetFormatPr defaultRowHeight="15" x14ac:dyDescent="0.25"/>
  <cols>
    <col min="1" max="1" width="7" style="61" customWidth="1"/>
    <col min="2" max="2" width="36.85546875" style="61" customWidth="1"/>
    <col min="3" max="3" width="23.28515625" style="61" customWidth="1"/>
    <col min="4" max="4" width="21.5703125" style="61" customWidth="1"/>
    <col min="5" max="16384" width="9.140625" style="61"/>
  </cols>
  <sheetData>
    <row r="1" spans="1:4" ht="30.75" customHeight="1" x14ac:dyDescent="0.35">
      <c r="A1" s="174" t="s">
        <v>120</v>
      </c>
      <c r="B1" s="174"/>
      <c r="C1" s="174"/>
      <c r="D1" s="174"/>
    </row>
    <row r="4" spans="1:4" customFormat="1" ht="15.75" x14ac:dyDescent="0.25">
      <c r="A4" s="1" t="s">
        <v>0</v>
      </c>
      <c r="D4" s="22"/>
    </row>
    <row r="5" spans="1:4" customFormat="1" ht="12.75" x14ac:dyDescent="0.2">
      <c r="A5" t="s">
        <v>45</v>
      </c>
      <c r="D5" s="22"/>
    </row>
    <row r="6" spans="1:4" ht="15.75" customHeight="1" x14ac:dyDescent="0.25">
      <c r="A6" s="175"/>
      <c r="B6" s="175"/>
    </row>
    <row r="7" spans="1:4" ht="16.5" thickBot="1" x14ac:dyDescent="0.3">
      <c r="A7" s="62"/>
      <c r="B7" s="62"/>
      <c r="C7" s="63"/>
      <c r="D7" s="64" t="s">
        <v>78</v>
      </c>
    </row>
    <row r="8" spans="1:4" ht="31.7" customHeight="1" thickBot="1" x14ac:dyDescent="0.3">
      <c r="A8" s="65" t="s">
        <v>79</v>
      </c>
      <c r="B8" s="66" t="s">
        <v>80</v>
      </c>
      <c r="C8" s="67">
        <v>2025</v>
      </c>
      <c r="D8" s="68">
        <v>2026</v>
      </c>
    </row>
    <row r="9" spans="1:4" x14ac:dyDescent="0.25">
      <c r="A9" s="69">
        <v>501</v>
      </c>
      <c r="B9" s="70" t="s">
        <v>106</v>
      </c>
      <c r="C9" s="71">
        <v>350000</v>
      </c>
      <c r="D9" s="71">
        <v>350000</v>
      </c>
    </row>
    <row r="10" spans="1:4" x14ac:dyDescent="0.25">
      <c r="A10" s="69">
        <v>501</v>
      </c>
      <c r="B10" s="70" t="s">
        <v>62</v>
      </c>
      <c r="C10" s="71">
        <v>160000</v>
      </c>
      <c r="D10" s="71">
        <v>160000</v>
      </c>
    </row>
    <row r="11" spans="1:4" x14ac:dyDescent="0.25">
      <c r="A11" s="72">
        <v>502</v>
      </c>
      <c r="B11" s="70" t="s">
        <v>81</v>
      </c>
      <c r="C11" s="71">
        <v>350000</v>
      </c>
      <c r="D11" s="71">
        <v>350000</v>
      </c>
    </row>
    <row r="12" spans="1:4" x14ac:dyDescent="0.25">
      <c r="A12" s="72">
        <v>511</v>
      </c>
      <c r="B12" s="70" t="s">
        <v>82</v>
      </c>
      <c r="C12" s="71">
        <v>70000</v>
      </c>
      <c r="D12" s="71">
        <v>70000</v>
      </c>
    </row>
    <row r="13" spans="1:4" x14ac:dyDescent="0.25">
      <c r="A13" s="72">
        <v>512</v>
      </c>
      <c r="B13" s="70" t="s">
        <v>65</v>
      </c>
      <c r="C13" s="71">
        <v>5000</v>
      </c>
      <c r="D13" s="71">
        <v>5000</v>
      </c>
    </row>
    <row r="14" spans="1:4" x14ac:dyDescent="0.25">
      <c r="A14" s="72">
        <v>513</v>
      </c>
      <c r="B14" s="70" t="s">
        <v>83</v>
      </c>
      <c r="C14" s="71">
        <v>1000</v>
      </c>
      <c r="D14" s="71">
        <v>1000</v>
      </c>
    </row>
    <row r="15" spans="1:4" x14ac:dyDescent="0.25">
      <c r="A15" s="72">
        <v>518</v>
      </c>
      <c r="B15" s="70" t="s">
        <v>67</v>
      </c>
      <c r="C15" s="71">
        <v>344000</v>
      </c>
      <c r="D15" s="71">
        <v>344000</v>
      </c>
    </row>
    <row r="16" spans="1:4" x14ac:dyDescent="0.25">
      <c r="A16" s="72">
        <v>521</v>
      </c>
      <c r="B16" s="70" t="s">
        <v>84</v>
      </c>
      <c r="C16" s="71"/>
      <c r="D16" s="71"/>
    </row>
    <row r="17" spans="1:4" x14ac:dyDescent="0.25">
      <c r="A17" s="72">
        <v>524</v>
      </c>
      <c r="B17" s="70" t="s">
        <v>85</v>
      </c>
      <c r="C17" s="71"/>
      <c r="D17" s="71"/>
    </row>
    <row r="18" spans="1:4" x14ac:dyDescent="0.25">
      <c r="A18" s="72">
        <v>525</v>
      </c>
      <c r="B18" s="70" t="s">
        <v>86</v>
      </c>
      <c r="C18" s="71"/>
      <c r="D18" s="71"/>
    </row>
    <row r="19" spans="1:4" x14ac:dyDescent="0.25">
      <c r="A19" s="72">
        <v>527</v>
      </c>
      <c r="B19" s="70" t="s">
        <v>87</v>
      </c>
      <c r="C19" s="71">
        <v>10000</v>
      </c>
      <c r="D19" s="71">
        <v>10000</v>
      </c>
    </row>
    <row r="20" spans="1:4" x14ac:dyDescent="0.25">
      <c r="A20" s="72">
        <v>549</v>
      </c>
      <c r="B20" s="70" t="s">
        <v>88</v>
      </c>
      <c r="C20" s="71"/>
      <c r="D20" s="71"/>
    </row>
    <row r="21" spans="1:4" x14ac:dyDescent="0.25">
      <c r="A21" s="72">
        <v>551</v>
      </c>
      <c r="B21" s="70" t="s">
        <v>89</v>
      </c>
      <c r="C21" s="71"/>
      <c r="D21" s="71"/>
    </row>
    <row r="22" spans="1:4" x14ac:dyDescent="0.25">
      <c r="A22" s="74">
        <v>558</v>
      </c>
      <c r="B22" s="75" t="s">
        <v>90</v>
      </c>
      <c r="C22" s="71">
        <v>60000</v>
      </c>
      <c r="D22" s="71">
        <v>60000</v>
      </c>
    </row>
    <row r="23" spans="1:4" ht="15.75" thickBot="1" x14ac:dyDescent="0.3">
      <c r="A23" s="74" t="s">
        <v>91</v>
      </c>
      <c r="B23" s="75" t="s">
        <v>92</v>
      </c>
      <c r="C23" s="71">
        <v>4300000</v>
      </c>
      <c r="D23" s="71">
        <v>4500000</v>
      </c>
    </row>
    <row r="24" spans="1:4" ht="22.9" customHeight="1" thickBot="1" x14ac:dyDescent="0.35">
      <c r="A24" s="76" t="s">
        <v>93</v>
      </c>
      <c r="B24" s="77"/>
      <c r="C24" s="78">
        <f>SUM(C9:C23)</f>
        <v>5650000</v>
      </c>
      <c r="D24" s="79">
        <f>SUM(D9:D23)</f>
        <v>5850000</v>
      </c>
    </row>
    <row r="25" spans="1:4" ht="22.9" customHeight="1" x14ac:dyDescent="0.3">
      <c r="A25" s="80"/>
      <c r="B25" s="81"/>
      <c r="C25" s="82"/>
      <c r="D25" s="82"/>
    </row>
    <row r="26" spans="1:4" ht="15.75" thickBot="1" x14ac:dyDescent="0.3">
      <c r="C26" s="63"/>
      <c r="D26" s="64" t="s">
        <v>78</v>
      </c>
    </row>
    <row r="27" spans="1:4" ht="30.4" customHeight="1" thickBot="1" x14ac:dyDescent="0.3">
      <c r="A27" s="65" t="s">
        <v>79</v>
      </c>
      <c r="B27" s="66" t="s">
        <v>80</v>
      </c>
      <c r="C27" s="67">
        <v>2025</v>
      </c>
      <c r="D27" s="68">
        <v>2026</v>
      </c>
    </row>
    <row r="28" spans="1:4" ht="15.75" x14ac:dyDescent="0.25">
      <c r="A28" s="83">
        <v>602</v>
      </c>
      <c r="B28" s="70" t="s">
        <v>94</v>
      </c>
      <c r="C28" s="84">
        <v>350000</v>
      </c>
      <c r="D28" s="84">
        <v>350000</v>
      </c>
    </row>
    <row r="29" spans="1:4" x14ac:dyDescent="0.25">
      <c r="A29" s="72">
        <v>603</v>
      </c>
      <c r="B29" s="85" t="s">
        <v>95</v>
      </c>
      <c r="C29" s="71"/>
      <c r="D29" s="86"/>
    </row>
    <row r="30" spans="1:4" x14ac:dyDescent="0.25">
      <c r="A30" s="72">
        <v>609</v>
      </c>
      <c r="B30" s="70" t="s">
        <v>96</v>
      </c>
      <c r="C30" s="71"/>
      <c r="D30" s="86"/>
    </row>
    <row r="31" spans="1:4" x14ac:dyDescent="0.25">
      <c r="A31" s="72">
        <v>648</v>
      </c>
      <c r="B31" s="70" t="s">
        <v>97</v>
      </c>
      <c r="C31" s="87"/>
      <c r="D31" s="88"/>
    </row>
    <row r="32" spans="1:4" x14ac:dyDescent="0.25">
      <c r="A32" s="72">
        <v>649</v>
      </c>
      <c r="B32" s="70" t="s">
        <v>98</v>
      </c>
      <c r="C32" s="73"/>
      <c r="D32" s="86"/>
    </row>
    <row r="33" spans="1:5" x14ac:dyDescent="0.25">
      <c r="A33" s="72">
        <v>662</v>
      </c>
      <c r="B33" s="70" t="s">
        <v>99</v>
      </c>
      <c r="C33" s="71"/>
      <c r="D33" s="86"/>
    </row>
    <row r="34" spans="1:5" x14ac:dyDescent="0.25">
      <c r="A34" s="72">
        <v>672</v>
      </c>
      <c r="B34" s="70" t="s">
        <v>100</v>
      </c>
      <c r="C34" s="71">
        <v>1000000</v>
      </c>
      <c r="D34" s="71">
        <v>1000000</v>
      </c>
    </row>
    <row r="35" spans="1:5" ht="15.75" thickBot="1" x14ac:dyDescent="0.3">
      <c r="A35" s="72">
        <v>672</v>
      </c>
      <c r="B35" s="70" t="s">
        <v>101</v>
      </c>
      <c r="C35" s="89">
        <v>4300000</v>
      </c>
      <c r="D35" s="71">
        <v>4500000</v>
      </c>
    </row>
    <row r="36" spans="1:5" ht="23.85" customHeight="1" thickBot="1" x14ac:dyDescent="0.35">
      <c r="A36" s="76" t="s">
        <v>102</v>
      </c>
      <c r="B36" s="77"/>
      <c r="C36" s="78">
        <f>SUM(C28:C35)</f>
        <v>5650000</v>
      </c>
      <c r="D36" s="79">
        <f>SUM(D28:D35)</f>
        <v>5850000</v>
      </c>
    </row>
    <row r="37" spans="1:5" x14ac:dyDescent="0.25">
      <c r="D37" s="90"/>
    </row>
    <row r="38" spans="1:5" x14ac:dyDescent="0.25">
      <c r="C38" s="90">
        <f>SUM(C24-C36)</f>
        <v>0</v>
      </c>
      <c r="D38" s="90">
        <f>SUM(D24-D36)</f>
        <v>0</v>
      </c>
    </row>
    <row r="39" spans="1:5" x14ac:dyDescent="0.25">
      <c r="A39" t="s">
        <v>71</v>
      </c>
    </row>
    <row r="40" spans="1:5" x14ac:dyDescent="0.25">
      <c r="A40"/>
      <c r="E40" s="92"/>
    </row>
    <row r="41" spans="1:5" x14ac:dyDescent="0.25">
      <c r="A41"/>
      <c r="D41" s="61" t="s">
        <v>103</v>
      </c>
    </row>
    <row r="42" spans="1:5" x14ac:dyDescent="0.25">
      <c r="A42" t="s">
        <v>44</v>
      </c>
      <c r="D42" s="92"/>
    </row>
    <row r="44" spans="1:5" customFormat="1" ht="12.75" x14ac:dyDescent="0.2">
      <c r="B44" s="109" t="s">
        <v>119</v>
      </c>
      <c r="D44" s="22"/>
    </row>
    <row r="45" spans="1:5" customFormat="1" ht="12.75" x14ac:dyDescent="0.2">
      <c r="B45" s="109"/>
      <c r="D45" s="22"/>
    </row>
    <row r="46" spans="1:5" x14ac:dyDescent="0.25">
      <c r="A46" s="91" t="s">
        <v>104</v>
      </c>
    </row>
    <row r="47" spans="1:5" x14ac:dyDescent="0.25">
      <c r="A47" s="91" t="s">
        <v>105</v>
      </c>
    </row>
  </sheetData>
  <mergeCells count="2">
    <mergeCell ref="A1:D1"/>
    <mergeCell ref="A6:B6"/>
  </mergeCells>
  <pageMargins left="0.51181102362204722" right="0.31496062992125984" top="0.59055118110236227" bottom="0.59055118110236227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Náklady - Výnosy 2023-2024</vt:lpstr>
      <vt:lpstr> Rozpočet na rok  2024</vt:lpstr>
      <vt:lpstr>výhled 2025-2026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školka</cp:lastModifiedBy>
  <cp:revision/>
  <cp:lastPrinted>2023-12-22T11:42:31Z</cp:lastPrinted>
  <dcterms:created xsi:type="dcterms:W3CDTF">2008-12-16T08:05:35Z</dcterms:created>
  <dcterms:modified xsi:type="dcterms:W3CDTF">2024-01-02T08:09:28Z</dcterms:modified>
</cp:coreProperties>
</file>